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34" windowHeight="7725" activeTab="3"/>
  </bookViews>
  <sheets>
    <sheet name="一般收入调整" sheetId="1" r:id="rId1"/>
    <sheet name="一般收支调整" sheetId="2" r:id="rId2"/>
    <sheet name="政府性基金收支调整表" sheetId="3" r:id="rId3"/>
    <sheet name="新增债分配方案" sheetId="4" r:id="rId4"/>
  </sheets>
  <definedNames>
    <definedName name="A">政府性基金收支调整表!$X$9</definedName>
    <definedName name="_xlnm.Print_Area" localSheetId="3">新增债分配方案!$A$1:$F$11</definedName>
  </definedNames>
  <calcPr calcId="144525"/>
</workbook>
</file>

<file path=xl/sharedStrings.xml><?xml version="1.0" encoding="utf-8"?>
<sst xmlns="http://schemas.openxmlformats.org/spreadsheetml/2006/main" count="91" uniqueCount="70">
  <si>
    <t>附件1：</t>
  </si>
  <si>
    <t>阎良区2018年一般公共预算收入调整表</t>
  </si>
  <si>
    <t>单位：万元</t>
  </si>
  <si>
    <t>项目</t>
  </si>
  <si>
    <t>一般公共预算收入</t>
  </si>
  <si>
    <t>年初预算</t>
  </si>
  <si>
    <t>调整金额</t>
  </si>
  <si>
    <t>调整预算</t>
  </si>
  <si>
    <t>区级一般公共预算收入</t>
  </si>
  <si>
    <t>一、税收收入</t>
  </si>
  <si>
    <t xml:space="preserve">  其中：耕地占用税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</si>
  <si>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契税</t>
    </r>
  </si>
  <si>
    <t>二、非税收入</t>
  </si>
  <si>
    <t xml:space="preserve"> 专项收入</t>
  </si>
  <si>
    <t xml:space="preserve">  其中：教育基金收入</t>
  </si>
  <si>
    <t xml:space="preserve">        农田水利建设资金收入</t>
  </si>
  <si>
    <t xml:space="preserve"> 其他收入</t>
  </si>
  <si>
    <t>一般公共预算收入合计</t>
  </si>
  <si>
    <t>附件2：</t>
  </si>
  <si>
    <t>阎良区2018年一般公共预算收支调整表</t>
  </si>
  <si>
    <t>调增金额</t>
  </si>
  <si>
    <t>调减金额</t>
  </si>
  <si>
    <t>转移性收入</t>
  </si>
  <si>
    <r>
      <rPr>
        <sz val="12"/>
        <rFont val="宋体"/>
        <charset val="134"/>
      </rPr>
      <t xml:space="preserve"> 其中：</t>
    </r>
    <r>
      <rPr>
        <sz val="12"/>
        <rFont val="宋体"/>
        <charset val="134"/>
      </rPr>
      <t>新增一般债券转贷收入</t>
    </r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</si>
  <si>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专项转移支付收入</t>
    </r>
  </si>
  <si>
    <t>调入预算稳定调节基金</t>
  </si>
  <si>
    <t>上年结余</t>
  </si>
  <si>
    <t>一般公共预算总收入合计</t>
  </si>
  <si>
    <t>一般公共预算支出</t>
  </si>
  <si>
    <t>区本级一般公共预算支出</t>
  </si>
  <si>
    <t>转移性支出</t>
  </si>
  <si>
    <t xml:space="preserve"> 其中：新增一般债券转贷支出</t>
  </si>
  <si>
    <t xml:space="preserve">    上解上级支出</t>
  </si>
  <si>
    <t>一般公共预算总支出合计</t>
  </si>
  <si>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：</t>
    </r>
  </si>
  <si>
    <t>阎良区2018年政府性基金预算收支调整表</t>
  </si>
  <si>
    <t>政府性基金收入</t>
  </si>
  <si>
    <t>调剂金额</t>
  </si>
  <si>
    <t>政府性基金年初预算收入</t>
  </si>
  <si>
    <t xml:space="preserve"> 其中：新增专项债券收入</t>
  </si>
  <si>
    <t xml:space="preserve">       上级转移支付收入</t>
  </si>
  <si>
    <t xml:space="preserve">  政府性基金总收入</t>
  </si>
  <si>
    <t>政府性基金支出</t>
  </si>
  <si>
    <t>政府性基金年初预算支出</t>
  </si>
  <si>
    <t>专项债券转贷支出</t>
  </si>
  <si>
    <t xml:space="preserve">   政府性基金总支出</t>
  </si>
  <si>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：</t>
    </r>
  </si>
  <si>
    <t>阎良区2018年新增债券转贷资金分配方案</t>
  </si>
  <si>
    <t>序号</t>
  </si>
  <si>
    <t>分类</t>
  </si>
  <si>
    <t>部门</t>
  </si>
  <si>
    <t>功能科目</t>
  </si>
  <si>
    <t>预分配金额</t>
  </si>
  <si>
    <t>置换项目</t>
  </si>
  <si>
    <t>区城市管理局</t>
  </si>
  <si>
    <t>【2120501】城乡社区环境卫生</t>
  </si>
  <si>
    <t>人民西路绿化提升应急工程经费</t>
  </si>
  <si>
    <t>生活垃圾场卫生填埋渗滤液收集项目工程款</t>
  </si>
  <si>
    <t>区卫生和计划生育局</t>
  </si>
  <si>
    <t>农村无害化户厕提升改造</t>
  </si>
  <si>
    <t>区建设与住房保障局</t>
  </si>
  <si>
    <t>【2120399】其他城乡社区公共设施支出</t>
  </si>
  <si>
    <t>城市基础设施建设（航空城大道雨、污分流改造项目）</t>
  </si>
  <si>
    <t>航空基地管委会</t>
  </si>
  <si>
    <t>【2150802】一般行政管理事务</t>
  </si>
  <si>
    <t>污水处理费</t>
  </si>
  <si>
    <t>区基础设施建设投资管理公司</t>
  </si>
  <si>
    <t>【2210103】棚户区改造</t>
  </si>
  <si>
    <t>棚户区改造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</si>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</sst>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177" formatCode="_-* #,##0_-;\-* #,##0_-;_-* &quot;-&quot;_-;_-@_-"/>
  </numFmts>
  <fonts count="39">
    <font>
      <sz val="11"/>
      <color theme="1"/>
      <name val="Tahoma"/>
      <charset val="134"/>
    </font>
    <font>
      <sz val="12"/>
      <color theme="1"/>
      <name val="Times New Roman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Tahoma"/>
      <charset val="134"/>
    </font>
    <font>
      <sz val="2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Times New Roman"/>
      <charset val="134"/>
    </font>
    <font>
      <b/>
      <sz val="12"/>
      <color theme="1"/>
      <name val="宋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ahoma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5" borderId="9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8" fillId="11" borderId="14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53" applyFont="1" applyFill="1" applyBorder="1" applyAlignment="1">
      <alignment horizont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vertical="center"/>
    </xf>
    <xf numFmtId="0" fontId="3" fillId="0" borderId="0" xfId="53" applyFont="1" applyFill="1" applyBorder="1" applyAlignment="1">
      <alignment horizontal="left" vertical="center" wrapText="1"/>
    </xf>
    <xf numFmtId="0" fontId="3" fillId="0" borderId="0" xfId="53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right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/>
    </xf>
    <xf numFmtId="0" fontId="4" fillId="0" borderId="2" xfId="53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vertical="center"/>
    </xf>
    <xf numFmtId="177" fontId="4" fillId="0" borderId="2" xfId="43" applyNumberFormat="1" applyFont="1" applyFill="1" applyBorder="1" applyAlignment="1">
      <alignment vertical="center"/>
    </xf>
    <xf numFmtId="0" fontId="4" fillId="0" borderId="2" xfId="53" applyFont="1" applyFill="1" applyBorder="1" applyAlignment="1">
      <alignment vertical="center"/>
    </xf>
    <xf numFmtId="0" fontId="6" fillId="0" borderId="0" xfId="0" applyFont="1">
      <alignment vertical="center"/>
    </xf>
    <xf numFmtId="0" fontId="4" fillId="0" borderId="4" xfId="53" applyFont="1" applyFill="1" applyBorder="1" applyAlignment="1">
      <alignment horizontal="left" vertical="center" wrapText="1"/>
    </xf>
    <xf numFmtId="0" fontId="4" fillId="0" borderId="5" xfId="53" applyFont="1" applyFill="1" applyBorder="1" applyAlignment="1">
      <alignment horizontal="center" vertical="center"/>
    </xf>
    <xf numFmtId="0" fontId="4" fillId="0" borderId="6" xfId="53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51" applyFont="1" applyAlignment="1">
      <alignment horizontal="center"/>
    </xf>
    <xf numFmtId="0" fontId="8" fillId="0" borderId="0" xfId="51" applyFont="1" applyAlignment="1">
      <alignment horizontal="center"/>
    </xf>
    <xf numFmtId="0" fontId="9" fillId="0" borderId="0" xfId="51">
      <alignment vertical="center"/>
    </xf>
    <xf numFmtId="0" fontId="9" fillId="0" borderId="0" xfId="51" applyAlignment="1">
      <alignment horizontal="right" vertical="center"/>
    </xf>
    <xf numFmtId="0" fontId="10" fillId="0" borderId="2" xfId="5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41" fontId="12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13" fillId="0" borderId="2" xfId="0" applyFont="1" applyBorder="1">
      <alignment vertical="center"/>
    </xf>
    <xf numFmtId="41" fontId="14" fillId="0" borderId="2" xfId="0" applyNumberFormat="1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41" fontId="16" fillId="0" borderId="2" xfId="0" applyNumberFormat="1" applyFont="1" applyBorder="1">
      <alignment vertical="center"/>
    </xf>
    <xf numFmtId="0" fontId="16" fillId="0" borderId="2" xfId="0" applyFont="1" applyBorder="1">
      <alignment vertical="center"/>
    </xf>
    <xf numFmtId="0" fontId="9" fillId="0" borderId="0" xfId="51" applyAlignment="1">
      <alignment horizontal="left" vertical="center"/>
    </xf>
    <xf numFmtId="0" fontId="9" fillId="0" borderId="2" xfId="51" applyBorder="1" applyAlignment="1">
      <alignment horizontal="left" vertical="center"/>
    </xf>
    <xf numFmtId="176" fontId="17" fillId="0" borderId="2" xfId="54" applyNumberFormat="1" applyFont="1" applyBorder="1" applyAlignment="1">
      <alignment vertical="center"/>
    </xf>
    <xf numFmtId="0" fontId="9" fillId="0" borderId="2" xfId="51" applyFont="1" applyBorder="1" applyAlignment="1">
      <alignment horizontal="left" vertical="center"/>
    </xf>
    <xf numFmtId="0" fontId="18" fillId="0" borderId="2" xfId="51" applyFont="1" applyBorder="1" applyAlignment="1">
      <alignment horizontal="center" vertical="center"/>
    </xf>
    <xf numFmtId="176" fontId="10" fillId="0" borderId="2" xfId="54" applyNumberFormat="1" applyFont="1" applyBorder="1">
      <alignment vertical="center"/>
    </xf>
    <xf numFmtId="176" fontId="10" fillId="0" borderId="2" xfId="54" applyNumberFormat="1" applyFont="1" applyBorder="1" applyAlignment="1">
      <alignment vertical="center"/>
    </xf>
    <xf numFmtId="0" fontId="9" fillId="0" borderId="2" xfId="5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176" fontId="17" fillId="0" borderId="2" xfId="54" applyNumberFormat="1" applyFont="1" applyBorder="1">
      <alignment vertical="center"/>
    </xf>
    <xf numFmtId="0" fontId="9" fillId="0" borderId="2" xfId="51" applyFont="1" applyBorder="1" applyAlignment="1">
      <alignment horizontal="left" vertical="center" indent="2"/>
    </xf>
    <xf numFmtId="0" fontId="9" fillId="0" borderId="2" xfId="51" applyBorder="1" applyAlignment="1">
      <alignment horizontal="left" vertical="center" indent="2"/>
    </xf>
    <xf numFmtId="0" fontId="9" fillId="0" borderId="0" xfId="50" applyAlignment="1">
      <alignment horizontal="left" vertical="center"/>
    </xf>
    <xf numFmtId="0" fontId="9" fillId="0" borderId="0" xfId="50">
      <alignment vertical="center"/>
    </xf>
    <xf numFmtId="0" fontId="2" fillId="0" borderId="0" xfId="50" applyFont="1" applyAlignment="1">
      <alignment horizontal="center"/>
    </xf>
    <xf numFmtId="0" fontId="8" fillId="0" borderId="0" xfId="50" applyFont="1" applyAlignment="1">
      <alignment horizontal="center"/>
    </xf>
    <xf numFmtId="0" fontId="9" fillId="0" borderId="0" xfId="50" applyAlignment="1">
      <alignment horizontal="right"/>
    </xf>
    <xf numFmtId="0" fontId="10" fillId="0" borderId="2" xfId="50" applyFont="1" applyBorder="1" applyAlignment="1">
      <alignment horizontal="center" vertical="center"/>
    </xf>
    <xf numFmtId="0" fontId="9" fillId="0" borderId="2" xfId="50" applyBorder="1" applyAlignment="1">
      <alignment horizontal="left" vertical="center"/>
    </xf>
    <xf numFmtId="176" fontId="17" fillId="0" borderId="2" xfId="52" applyNumberFormat="1" applyFont="1" applyBorder="1" applyAlignment="1">
      <alignment vertical="center"/>
    </xf>
    <xf numFmtId="0" fontId="9" fillId="0" borderId="2" xfId="50" applyBorder="1" applyAlignment="1">
      <alignment vertical="center"/>
    </xf>
    <xf numFmtId="0" fontId="9" fillId="0" borderId="2" xfId="50" applyFont="1" applyBorder="1" applyAlignment="1">
      <alignment horizontal="left" vertical="center" indent="4"/>
    </xf>
    <xf numFmtId="176" fontId="17" fillId="0" borderId="2" xfId="52" applyNumberFormat="1" applyFont="1" applyBorder="1">
      <alignment vertical="center"/>
    </xf>
    <xf numFmtId="0" fontId="9" fillId="0" borderId="2" xfId="50" applyBorder="1" applyAlignment="1">
      <alignment horizontal="left" vertical="center" indent="2"/>
    </xf>
    <xf numFmtId="0" fontId="9" fillId="0" borderId="2" xfId="50" applyBorder="1" applyAlignment="1">
      <alignment horizontal="center" vertical="center"/>
    </xf>
    <xf numFmtId="0" fontId="9" fillId="0" borderId="2" xfId="50" applyBorder="1">
      <alignment vertical="center"/>
    </xf>
    <xf numFmtId="0" fontId="18" fillId="0" borderId="5" xfId="50" applyFont="1" applyBorder="1" applyAlignment="1">
      <alignment horizontal="center" vertical="center"/>
    </xf>
    <xf numFmtId="176" fontId="10" fillId="0" borderId="5" xfId="52" applyNumberFormat="1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千位分隔[0] 4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常规 4" xfId="53"/>
    <cellStyle name="千位分隔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J11" sqref="J11"/>
    </sheetView>
  </sheetViews>
  <sheetFormatPr defaultColWidth="9" defaultRowHeight="14.4" outlineLevelCol="3"/>
  <cols>
    <col min="1" max="1" width="32.896" customWidth="1"/>
    <col min="2" max="3" width="20.2" customWidth="1"/>
    <col min="4" max="4" width="21" customWidth="1"/>
  </cols>
  <sheetData>
    <row r="1" ht="15.65" spans="1:4">
      <c r="A1" s="50" t="s">
        <v>0</v>
      </c>
      <c r="B1" s="51"/>
      <c r="C1" s="51"/>
      <c r="D1" s="51"/>
    </row>
    <row r="2" ht="28.8" spans="1:4">
      <c r="A2" s="52" t="s">
        <v>1</v>
      </c>
      <c r="B2" s="53"/>
      <c r="C2" s="53"/>
      <c r="D2" s="53"/>
    </row>
    <row r="3" ht="15.65" spans="1:4">
      <c r="A3" s="51"/>
      <c r="B3" s="51"/>
      <c r="C3" s="51"/>
      <c r="D3" s="54" t="s">
        <v>2</v>
      </c>
    </row>
    <row r="4" ht="25.85" customHeight="1" spans="1:4">
      <c r="A4" s="55" t="s">
        <v>3</v>
      </c>
      <c r="B4" s="55" t="s">
        <v>4</v>
      </c>
      <c r="C4" s="55"/>
      <c r="D4" s="55"/>
    </row>
    <row r="5" ht="27.55" customHeight="1" spans="1:4">
      <c r="A5" s="55"/>
      <c r="B5" s="55" t="s">
        <v>5</v>
      </c>
      <c r="C5" s="55" t="s">
        <v>6</v>
      </c>
      <c r="D5" s="55" t="s">
        <v>7</v>
      </c>
    </row>
    <row r="6" ht="17.5" spans="1:4">
      <c r="A6" s="56" t="s">
        <v>8</v>
      </c>
      <c r="B6" s="57">
        <v>126090</v>
      </c>
      <c r="C6" s="57">
        <f>C7+C10</f>
        <v>-30000</v>
      </c>
      <c r="D6" s="57">
        <f>B6+C6</f>
        <v>96090</v>
      </c>
    </row>
    <row r="7" ht="17.5" spans="1:4">
      <c r="A7" s="58" t="s">
        <v>9</v>
      </c>
      <c r="B7" s="57">
        <v>89430</v>
      </c>
      <c r="C7" s="57">
        <f>C8+C9</f>
        <v>-8920</v>
      </c>
      <c r="D7" s="57">
        <f>B7+C7</f>
        <v>80510</v>
      </c>
    </row>
    <row r="8" ht="17.5" spans="1:4">
      <c r="A8" s="58" t="s">
        <v>10</v>
      </c>
      <c r="B8" s="57">
        <v>30030</v>
      </c>
      <c r="C8" s="57">
        <v>-19000</v>
      </c>
      <c r="D8" s="57">
        <f>B8+C8</f>
        <v>11030</v>
      </c>
    </row>
    <row r="9" ht="17.5" spans="1:4">
      <c r="A9" s="59" t="s">
        <v>11</v>
      </c>
      <c r="B9" s="57">
        <v>3000</v>
      </c>
      <c r="C9" s="57">
        <f>12000-1920</f>
        <v>10080</v>
      </c>
      <c r="D9" s="57">
        <f>B9+C9</f>
        <v>13080</v>
      </c>
    </row>
    <row r="10" ht="17.5" spans="1:4">
      <c r="A10" s="56" t="s">
        <v>12</v>
      </c>
      <c r="B10" s="57">
        <v>36660</v>
      </c>
      <c r="C10" s="57">
        <f>C11+C14</f>
        <v>-21080</v>
      </c>
      <c r="D10" s="57">
        <f t="shared" ref="D10:D14" si="0">B10+C10</f>
        <v>15580</v>
      </c>
    </row>
    <row r="11" ht="17.5" spans="1:4">
      <c r="A11" s="56" t="s">
        <v>13</v>
      </c>
      <c r="B11" s="57">
        <v>29440</v>
      </c>
      <c r="C11" s="57">
        <f>C12+C13</f>
        <v>-20080</v>
      </c>
      <c r="D11" s="57">
        <f t="shared" si="0"/>
        <v>9360</v>
      </c>
    </row>
    <row r="12" ht="17.5" spans="1:4">
      <c r="A12" s="56" t="s">
        <v>14</v>
      </c>
      <c r="B12" s="60">
        <v>13820</v>
      </c>
      <c r="C12" s="60">
        <f>-11000+960</f>
        <v>-10040</v>
      </c>
      <c r="D12" s="57">
        <f t="shared" si="0"/>
        <v>3780</v>
      </c>
    </row>
    <row r="13" ht="17.5" spans="1:4">
      <c r="A13" s="56" t="s">
        <v>15</v>
      </c>
      <c r="B13" s="60">
        <v>13820</v>
      </c>
      <c r="C13" s="60">
        <f>-11000+960</f>
        <v>-10040</v>
      </c>
      <c r="D13" s="57">
        <f t="shared" si="0"/>
        <v>3780</v>
      </c>
    </row>
    <row r="14" ht="17.5" spans="1:4">
      <c r="A14" s="56" t="s">
        <v>16</v>
      </c>
      <c r="B14" s="60">
        <v>1000</v>
      </c>
      <c r="C14" s="60">
        <v>-1000</v>
      </c>
      <c r="D14" s="60">
        <f t="shared" si="0"/>
        <v>0</v>
      </c>
    </row>
    <row r="15" ht="17.5" spans="1:4">
      <c r="A15" s="61"/>
      <c r="B15" s="60"/>
      <c r="C15" s="60"/>
      <c r="D15" s="60"/>
    </row>
    <row r="16" ht="17.5" spans="1:4">
      <c r="A16" s="61"/>
      <c r="B16" s="60"/>
      <c r="C16" s="60"/>
      <c r="D16" s="60"/>
    </row>
    <row r="17" ht="17.5" spans="1:4">
      <c r="A17" s="61"/>
      <c r="B17" s="60"/>
      <c r="C17" s="60"/>
      <c r="D17" s="60"/>
    </row>
    <row r="18" ht="17.5" spans="1:4">
      <c r="A18" s="61"/>
      <c r="B18" s="60"/>
      <c r="C18" s="60"/>
      <c r="D18" s="60"/>
    </row>
    <row r="19" ht="17.5" spans="1:4">
      <c r="A19" s="61"/>
      <c r="B19" s="60"/>
      <c r="C19" s="60"/>
      <c r="D19" s="60"/>
    </row>
    <row r="20" ht="17.5" spans="1:4">
      <c r="A20" s="61"/>
      <c r="B20" s="60"/>
      <c r="C20" s="60"/>
      <c r="D20" s="60"/>
    </row>
    <row r="21" ht="15.65" spans="1:4">
      <c r="A21" s="62"/>
      <c r="B21" s="63"/>
      <c r="C21" s="63"/>
      <c r="D21" s="63"/>
    </row>
    <row r="22" ht="17.5" spans="1:4">
      <c r="A22" s="64" t="s">
        <v>17</v>
      </c>
      <c r="B22" s="65">
        <f>B7+B10</f>
        <v>126090</v>
      </c>
      <c r="C22" s="65">
        <f t="shared" ref="C22:D22" si="1">C7+C10</f>
        <v>-30000</v>
      </c>
      <c r="D22" s="65">
        <f t="shared" si="1"/>
        <v>96090</v>
      </c>
    </row>
    <row r="23" ht="15.65" spans="1:4">
      <c r="A23" s="51"/>
      <c r="B23" s="51"/>
      <c r="C23" s="51"/>
      <c r="D23" s="51"/>
    </row>
  </sheetData>
  <mergeCells count="3">
    <mergeCell ref="A2:D2"/>
    <mergeCell ref="B4:D4"/>
    <mergeCell ref="A4:A5"/>
  </mergeCells>
  <printOptions horizontalCentered="1"/>
  <pageMargins left="0.708333333333333" right="0.708333333333333" top="0.747916666666667" bottom="0.747916666666667" header="0.314583333333333" footer="0.314583333333333"/>
  <pageSetup paperSize="9" scale="1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16" sqref="B16"/>
    </sheetView>
  </sheetViews>
  <sheetFormatPr defaultColWidth="9" defaultRowHeight="14.4" outlineLevelCol="4"/>
  <cols>
    <col min="1" max="1" width="27.696" customWidth="1"/>
    <col min="2" max="2" width="15.696" customWidth="1"/>
    <col min="3" max="4" width="15.296" customWidth="1"/>
    <col min="5" max="5" width="14.2" customWidth="1"/>
    <col min="6" max="6" width="10.504" customWidth="1"/>
    <col min="7" max="7" width="9.504" customWidth="1"/>
  </cols>
  <sheetData>
    <row r="1" ht="15.65" spans="1:5">
      <c r="A1" s="38" t="s">
        <v>18</v>
      </c>
      <c r="B1" s="27"/>
      <c r="C1" s="27"/>
      <c r="D1" s="27"/>
      <c r="E1" s="27"/>
    </row>
    <row r="2" ht="27.55" customHeight="1" spans="1:5">
      <c r="A2" s="25" t="s">
        <v>19</v>
      </c>
      <c r="B2" s="26"/>
      <c r="C2" s="26"/>
      <c r="D2" s="26"/>
      <c r="E2" s="26"/>
    </row>
    <row r="3" ht="16.9" customHeight="1" spans="1:5">
      <c r="A3" s="27"/>
      <c r="B3" s="27"/>
      <c r="C3" s="27"/>
      <c r="D3" s="27"/>
      <c r="E3" s="28" t="s">
        <v>2</v>
      </c>
    </row>
    <row r="4" ht="23.2" customHeight="1" spans="1:5">
      <c r="A4" s="29" t="s">
        <v>3</v>
      </c>
      <c r="B4" s="29" t="s">
        <v>4</v>
      </c>
      <c r="C4" s="29"/>
      <c r="D4" s="29"/>
      <c r="E4" s="29"/>
    </row>
    <row r="5" ht="23.8" customHeight="1" spans="1:5">
      <c r="A5" s="29"/>
      <c r="B5" s="29" t="s">
        <v>5</v>
      </c>
      <c r="C5" s="29" t="s">
        <v>20</v>
      </c>
      <c r="D5" s="29" t="s">
        <v>21</v>
      </c>
      <c r="E5" s="29" t="s">
        <v>7</v>
      </c>
    </row>
    <row r="6" ht="17.5" spans="1:5">
      <c r="A6" s="39" t="s">
        <v>8</v>
      </c>
      <c r="B6" s="40">
        <v>126090</v>
      </c>
      <c r="C6" s="40"/>
      <c r="D6" s="40">
        <v>30000</v>
      </c>
      <c r="E6" s="40">
        <f>B6+C6-D6</f>
        <v>96090</v>
      </c>
    </row>
    <row r="7" ht="17.5" spans="1:5">
      <c r="A7" s="39" t="s">
        <v>22</v>
      </c>
      <c r="B7" s="40">
        <v>41118</v>
      </c>
      <c r="C7" s="40">
        <f>C8+C9</f>
        <v>43212</v>
      </c>
      <c r="D7" s="40"/>
      <c r="E7" s="40">
        <f t="shared" ref="E7:E11" si="0">B7+C7-D7</f>
        <v>84330</v>
      </c>
    </row>
    <row r="8" ht="17.5" spans="1:5">
      <c r="A8" s="41" t="s">
        <v>23</v>
      </c>
      <c r="B8" s="40"/>
      <c r="C8" s="40">
        <v>4000</v>
      </c>
      <c r="D8" s="40"/>
      <c r="E8" s="40">
        <v>4000</v>
      </c>
    </row>
    <row r="9" ht="17.5" spans="1:5">
      <c r="A9" s="41" t="s">
        <v>24</v>
      </c>
      <c r="B9" s="40">
        <v>26618</v>
      </c>
      <c r="C9" s="40">
        <v>39212</v>
      </c>
      <c r="D9" s="40"/>
      <c r="E9" s="40">
        <f t="shared" si="0"/>
        <v>65830</v>
      </c>
    </row>
    <row r="10" ht="18.2" customHeight="1" spans="1:5">
      <c r="A10" s="41" t="s">
        <v>25</v>
      </c>
      <c r="B10" s="40"/>
      <c r="C10" s="40">
        <v>167</v>
      </c>
      <c r="D10" s="40"/>
      <c r="E10" s="40">
        <f t="shared" si="0"/>
        <v>167</v>
      </c>
    </row>
    <row r="11" ht="18.2" customHeight="1" spans="1:5">
      <c r="A11" s="41" t="s">
        <v>26</v>
      </c>
      <c r="B11" s="40"/>
      <c r="C11" s="40">
        <v>2000</v>
      </c>
      <c r="D11" s="40"/>
      <c r="E11" s="40">
        <f t="shared" si="0"/>
        <v>2000</v>
      </c>
    </row>
    <row r="12" ht="25.7" customHeight="1" spans="1:5">
      <c r="A12" s="42" t="s">
        <v>27</v>
      </c>
      <c r="B12" s="43">
        <f>B6+B7</f>
        <v>167208</v>
      </c>
      <c r="C12" s="43">
        <f>C7+C6+C10+C11</f>
        <v>45379</v>
      </c>
      <c r="D12" s="43">
        <v>30000</v>
      </c>
      <c r="E12" s="44">
        <f>E6+E7+E10+E11</f>
        <v>182587</v>
      </c>
    </row>
    <row r="13" ht="15.65" spans="1:5">
      <c r="A13" s="45"/>
      <c r="B13" s="46"/>
      <c r="C13" s="46"/>
      <c r="D13" s="46"/>
      <c r="E13" s="46"/>
    </row>
    <row r="14" ht="19.45" customHeight="1" spans="1:5">
      <c r="A14" s="29" t="s">
        <v>3</v>
      </c>
      <c r="B14" s="29" t="s">
        <v>28</v>
      </c>
      <c r="C14" s="29"/>
      <c r="D14" s="29"/>
      <c r="E14" s="29"/>
    </row>
    <row r="15" ht="21.95" customHeight="1" spans="1:5">
      <c r="A15" s="29"/>
      <c r="B15" s="29" t="s">
        <v>5</v>
      </c>
      <c r="C15" s="29" t="s">
        <v>20</v>
      </c>
      <c r="D15" s="29" t="s">
        <v>21</v>
      </c>
      <c r="E15" s="29" t="s">
        <v>7</v>
      </c>
    </row>
    <row r="16" ht="25.7" customHeight="1" spans="1:5">
      <c r="A16" s="39" t="s">
        <v>29</v>
      </c>
      <c r="B16" s="47">
        <v>159208</v>
      </c>
      <c r="C16" s="40">
        <f>39212+2167</f>
        <v>41379</v>
      </c>
      <c r="D16" s="47">
        <v>30000</v>
      </c>
      <c r="E16" s="47">
        <f>B16+C16-D16</f>
        <v>170587</v>
      </c>
    </row>
    <row r="17" ht="25.7" customHeight="1" spans="1:5">
      <c r="A17" s="39" t="s">
        <v>30</v>
      </c>
      <c r="B17" s="47">
        <v>8000</v>
      </c>
      <c r="C17" s="47">
        <v>4000</v>
      </c>
      <c r="D17" s="47"/>
      <c r="E17" s="47">
        <v>12000</v>
      </c>
    </row>
    <row r="18" ht="17.5" spans="1:5">
      <c r="A18" s="41" t="s">
        <v>31</v>
      </c>
      <c r="B18" s="47"/>
      <c r="C18" s="47">
        <v>4000</v>
      </c>
      <c r="D18" s="47"/>
      <c r="E18" s="47">
        <v>4000</v>
      </c>
    </row>
    <row r="19" ht="17.5" spans="1:5">
      <c r="A19" s="48" t="s">
        <v>32</v>
      </c>
      <c r="B19" s="47">
        <v>8000</v>
      </c>
      <c r="C19" s="47"/>
      <c r="D19" s="47"/>
      <c r="E19" s="47">
        <f t="shared" ref="E19:E21" si="1">B19+C19-D19</f>
        <v>8000</v>
      </c>
    </row>
    <row r="20" ht="17.5" spans="1:5">
      <c r="A20" s="49"/>
      <c r="B20" s="47"/>
      <c r="C20" s="47"/>
      <c r="D20" s="47"/>
      <c r="E20" s="47">
        <f t="shared" si="1"/>
        <v>0</v>
      </c>
    </row>
    <row r="21" ht="17.5" spans="1:5">
      <c r="A21" s="49"/>
      <c r="B21" s="47"/>
      <c r="C21" s="47"/>
      <c r="D21" s="47"/>
      <c r="E21" s="47">
        <f t="shared" si="1"/>
        <v>0</v>
      </c>
    </row>
    <row r="22" ht="17.5" spans="1:5">
      <c r="A22" s="42" t="s">
        <v>33</v>
      </c>
      <c r="B22" s="43">
        <f>B16+B17</f>
        <v>167208</v>
      </c>
      <c r="C22" s="43">
        <f>C16+C17</f>
        <v>45379</v>
      </c>
      <c r="D22" s="43">
        <f>SUM(D16:D19)</f>
        <v>30000</v>
      </c>
      <c r="E22" s="43">
        <f>E16+E17</f>
        <v>182587</v>
      </c>
    </row>
    <row r="23" ht="15.65" spans="1:5">
      <c r="A23" s="27"/>
      <c r="B23" s="27"/>
      <c r="C23" s="27"/>
      <c r="D23" s="27"/>
      <c r="E23" s="27"/>
    </row>
  </sheetData>
  <mergeCells count="6">
    <mergeCell ref="A2:E2"/>
    <mergeCell ref="B4:E4"/>
    <mergeCell ref="A13:E13"/>
    <mergeCell ref="B14:E14"/>
    <mergeCell ref="A4:A5"/>
    <mergeCell ref="A14:A15"/>
  </mergeCells>
  <printOptions horizontalCentered="1"/>
  <pageMargins left="0.708333333333333" right="0.708333333333333" top="0.747916666666667" bottom="0.747916666666667" header="0.314583333333333" footer="0.314583333333333"/>
  <pageSetup paperSize="9" scale="11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K6" sqref="K6"/>
    </sheetView>
  </sheetViews>
  <sheetFormatPr defaultColWidth="9" defaultRowHeight="14.4" outlineLevelCol="3"/>
  <cols>
    <col min="1" max="1" width="30.4" customWidth="1"/>
    <col min="2" max="2" width="18.6" customWidth="1"/>
    <col min="3" max="3" width="22.296" customWidth="1"/>
    <col min="4" max="4" width="25.504" customWidth="1"/>
  </cols>
  <sheetData>
    <row r="1" ht="15.65" spans="1:1">
      <c r="A1" s="24" t="s">
        <v>34</v>
      </c>
    </row>
    <row r="2" ht="28.8" spans="1:4">
      <c r="A2" s="25" t="s">
        <v>35</v>
      </c>
      <c r="B2" s="26"/>
      <c r="C2" s="26"/>
      <c r="D2" s="26"/>
    </row>
    <row r="3" ht="20.05" customHeight="1" spans="1:4">
      <c r="A3" s="27"/>
      <c r="B3" s="27"/>
      <c r="C3" s="27"/>
      <c r="D3" s="28" t="s">
        <v>2</v>
      </c>
    </row>
    <row r="4" ht="25.7" customHeight="1" spans="1:4">
      <c r="A4" s="29" t="s">
        <v>3</v>
      </c>
      <c r="B4" s="29" t="s">
        <v>36</v>
      </c>
      <c r="C4" s="29"/>
      <c r="D4" s="29"/>
    </row>
    <row r="5" ht="29.45" customHeight="1" spans="1:4">
      <c r="A5" s="29"/>
      <c r="B5" s="29" t="s">
        <v>5</v>
      </c>
      <c r="C5" s="29" t="s">
        <v>37</v>
      </c>
      <c r="D5" s="29" t="s">
        <v>7</v>
      </c>
    </row>
    <row r="6" ht="24.45" customHeight="1" spans="1:4">
      <c r="A6" s="30" t="s">
        <v>38</v>
      </c>
      <c r="B6" s="31">
        <v>10200</v>
      </c>
      <c r="C6" s="31"/>
      <c r="D6" s="31">
        <f>B6+C6</f>
        <v>10200</v>
      </c>
    </row>
    <row r="7" ht="24.45" customHeight="1" spans="1:4">
      <c r="A7" s="30" t="s">
        <v>22</v>
      </c>
      <c r="B7" s="31"/>
      <c r="C7" s="31">
        <f>C8+C9</f>
        <v>15843</v>
      </c>
      <c r="D7" s="31">
        <f>B7+C7</f>
        <v>15843</v>
      </c>
    </row>
    <row r="8" ht="24.45" customHeight="1" spans="1:4">
      <c r="A8" s="30" t="s">
        <v>39</v>
      </c>
      <c r="B8" s="31"/>
      <c r="C8" s="31">
        <v>10000</v>
      </c>
      <c r="D8" s="31">
        <f t="shared" ref="D8:D10" si="0">B8+C8</f>
        <v>10000</v>
      </c>
    </row>
    <row r="9" ht="23.2" customHeight="1" spans="1:4">
      <c r="A9" s="30" t="s">
        <v>40</v>
      </c>
      <c r="B9" s="31"/>
      <c r="C9" s="31">
        <v>5843</v>
      </c>
      <c r="D9" s="31">
        <f t="shared" si="0"/>
        <v>5843</v>
      </c>
    </row>
    <row r="10" ht="21.95" customHeight="1" spans="1:4">
      <c r="A10" s="32"/>
      <c r="B10" s="31"/>
      <c r="C10" s="31"/>
      <c r="D10" s="31">
        <f t="shared" si="0"/>
        <v>0</v>
      </c>
    </row>
    <row r="11" ht="24.45" customHeight="1" spans="1:4">
      <c r="A11" s="33" t="s">
        <v>41</v>
      </c>
      <c r="B11" s="34">
        <f>SUM(B6:B10)</f>
        <v>10200</v>
      </c>
      <c r="C11" s="34">
        <f>C7</f>
        <v>15843</v>
      </c>
      <c r="D11" s="34">
        <f>D7+D6</f>
        <v>26043</v>
      </c>
    </row>
    <row r="12" ht="30.05" customHeight="1" spans="1:4">
      <c r="A12" s="35" t="s">
        <v>3</v>
      </c>
      <c r="B12" s="29" t="s">
        <v>42</v>
      </c>
      <c r="C12" s="29"/>
      <c r="D12" s="29"/>
    </row>
    <row r="13" ht="26.3" customHeight="1" spans="1:4">
      <c r="A13" s="30" t="s">
        <v>43</v>
      </c>
      <c r="B13" s="31">
        <v>10200</v>
      </c>
      <c r="C13" s="31">
        <v>5843</v>
      </c>
      <c r="D13" s="31">
        <f>B13+C13</f>
        <v>16043</v>
      </c>
    </row>
    <row r="14" ht="26.3" customHeight="1" spans="1:4">
      <c r="A14" s="30" t="s">
        <v>44</v>
      </c>
      <c r="B14" s="36"/>
      <c r="C14" s="31">
        <v>10000</v>
      </c>
      <c r="D14" s="31">
        <v>10000</v>
      </c>
    </row>
    <row r="15" ht="26.3" customHeight="1" spans="1:4">
      <c r="A15" s="32"/>
      <c r="B15" s="37"/>
      <c r="C15" s="37"/>
      <c r="D15" s="37"/>
    </row>
    <row r="16" ht="26.3" customHeight="1" spans="1:4">
      <c r="A16" s="32"/>
      <c r="B16" s="37"/>
      <c r="C16" s="37"/>
      <c r="D16" s="37"/>
    </row>
    <row r="17" ht="26.3" customHeight="1" spans="1:4">
      <c r="A17" s="33" t="s">
        <v>45</v>
      </c>
      <c r="B17" s="34">
        <f>SUM(B13:B16)</f>
        <v>10200</v>
      </c>
      <c r="C17" s="34">
        <f t="shared" ref="C17:D17" si="1">SUM(C13:C16)</f>
        <v>15843</v>
      </c>
      <c r="D17" s="34">
        <f t="shared" si="1"/>
        <v>26043</v>
      </c>
    </row>
  </sheetData>
  <mergeCells count="4">
    <mergeCell ref="A2:D2"/>
    <mergeCell ref="B4:D4"/>
    <mergeCell ref="B12:D12"/>
    <mergeCell ref="A4:A5"/>
  </mergeCells>
  <printOptions horizontalCentered="1"/>
  <pageMargins left="0.708333333333333" right="0.708333333333333" top="0.747916666666667" bottom="0.747916666666667" header="0.314583333333333" footer="0.314583333333333"/>
  <pageSetup paperSize="9" scale="11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8" sqref="G8"/>
    </sheetView>
  </sheetViews>
  <sheetFormatPr defaultColWidth="9" defaultRowHeight="14.4" outlineLevelCol="6"/>
  <cols>
    <col min="1" max="1" width="6.8" customWidth="1"/>
    <col min="2" max="2" width="10.096" customWidth="1"/>
    <col min="3" max="3" width="26.096" customWidth="1"/>
    <col min="4" max="4" width="35.896" customWidth="1"/>
    <col min="5" max="5" width="22.6" style="1" customWidth="1"/>
    <col min="6" max="6" width="11.4" customWidth="1"/>
    <col min="7" max="7" width="18.696" customWidth="1"/>
  </cols>
  <sheetData>
    <row r="1" ht="15.65" spans="1:1">
      <c r="A1" s="2" t="s">
        <v>46</v>
      </c>
    </row>
    <row r="2" ht="28.8" spans="1:6">
      <c r="A2" s="3" t="s">
        <v>47</v>
      </c>
      <c r="B2" s="3"/>
      <c r="C2" s="3"/>
      <c r="D2" s="3"/>
      <c r="E2" s="3"/>
      <c r="F2" s="3"/>
    </row>
    <row r="3" ht="15.65" spans="1:6">
      <c r="A3" s="4"/>
      <c r="B3" s="5"/>
      <c r="C3" s="6"/>
      <c r="D3" s="5"/>
      <c r="E3" s="7"/>
      <c r="F3" s="8" t="s">
        <v>2</v>
      </c>
    </row>
    <row r="4" ht="28.2" customHeight="1" spans="1:6">
      <c r="A4" s="9" t="s">
        <v>48</v>
      </c>
      <c r="B4" s="10" t="s">
        <v>49</v>
      </c>
      <c r="C4" s="11" t="s">
        <v>50</v>
      </c>
      <c r="D4" s="9" t="s">
        <v>51</v>
      </c>
      <c r="E4" s="12" t="s">
        <v>3</v>
      </c>
      <c r="F4" s="9" t="s">
        <v>52</v>
      </c>
    </row>
    <row r="5" ht="41.95" customHeight="1" spans="1:6">
      <c r="A5" s="13">
        <v>1</v>
      </c>
      <c r="B5" s="14" t="s">
        <v>53</v>
      </c>
      <c r="C5" s="15" t="s">
        <v>54</v>
      </c>
      <c r="D5" s="16" t="s">
        <v>55</v>
      </c>
      <c r="E5" s="15" t="s">
        <v>56</v>
      </c>
      <c r="F5" s="17">
        <v>500</v>
      </c>
    </row>
    <row r="6" ht="41.95" customHeight="1" spans="1:6">
      <c r="A6" s="13">
        <v>2</v>
      </c>
      <c r="B6" s="14"/>
      <c r="C6" s="15"/>
      <c r="D6" s="16" t="s">
        <v>55</v>
      </c>
      <c r="E6" s="15" t="s">
        <v>57</v>
      </c>
      <c r="F6" s="17">
        <v>500</v>
      </c>
    </row>
    <row r="7" ht="33.2" customHeight="1" spans="1:7">
      <c r="A7" s="13">
        <v>3</v>
      </c>
      <c r="B7" s="14"/>
      <c r="C7" s="15" t="s">
        <v>58</v>
      </c>
      <c r="D7" s="18" t="s">
        <v>55</v>
      </c>
      <c r="E7" s="15" t="s">
        <v>59</v>
      </c>
      <c r="F7" s="17">
        <v>132</v>
      </c>
      <c r="G7" s="19"/>
    </row>
    <row r="8" ht="50" customHeight="1" spans="1:6">
      <c r="A8" s="13">
        <v>4</v>
      </c>
      <c r="B8" s="14"/>
      <c r="C8" s="15" t="s">
        <v>60</v>
      </c>
      <c r="D8" s="16" t="s">
        <v>61</v>
      </c>
      <c r="E8" s="20" t="s">
        <v>62</v>
      </c>
      <c r="F8" s="17">
        <v>438</v>
      </c>
    </row>
    <row r="9" ht="33.2" customHeight="1" spans="1:6">
      <c r="A9" s="13">
        <v>5</v>
      </c>
      <c r="B9" s="14"/>
      <c r="C9" s="15" t="s">
        <v>63</v>
      </c>
      <c r="D9" s="16" t="s">
        <v>64</v>
      </c>
      <c r="E9" s="20" t="s">
        <v>65</v>
      </c>
      <c r="F9" s="17">
        <v>814</v>
      </c>
    </row>
    <row r="10" ht="42.6" customHeight="1" spans="1:6">
      <c r="A10" s="13">
        <v>6</v>
      </c>
      <c r="B10" s="21"/>
      <c r="C10" s="15" t="s">
        <v>66</v>
      </c>
      <c r="D10" s="18" t="s">
        <v>67</v>
      </c>
      <c r="E10" s="20" t="s">
        <v>68</v>
      </c>
      <c r="F10" s="17">
        <v>1616</v>
      </c>
    </row>
    <row r="11" ht="33.2" customHeight="1" spans="1:6">
      <c r="A11" s="13"/>
      <c r="B11" s="18"/>
      <c r="C11" s="22" t="s">
        <v>69</v>
      </c>
      <c r="D11" s="22"/>
      <c r="E11" s="23"/>
      <c r="F11" s="17">
        <f>SUM(F5:F10)</f>
        <v>4000</v>
      </c>
    </row>
  </sheetData>
  <mergeCells count="4">
    <mergeCell ref="A2:F2"/>
    <mergeCell ref="C11:E11"/>
    <mergeCell ref="B5:B10"/>
    <mergeCell ref="C5:C6"/>
  </mergeCells>
  <printOptions horizontalCentered="1"/>
  <pageMargins left="0.708333333333333" right="0.708333333333333" top="0.747916666666667" bottom="0.747916666666667" header="0.314583333333333" footer="0.314583333333333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一般收入调整</vt:lpstr>
      <vt:lpstr>一般收支调整</vt:lpstr>
      <vt:lpstr>政府性基金收支调整表</vt:lpstr>
      <vt:lpstr>新增债分配方案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2018-09-11T03:23:00Z</dcterms:created>
  <cp:lastPrinted>2018-12-13T09:54:00Z</cp:lastPrinted>
  <dcterms:modified xsi:type="dcterms:W3CDTF">2020-08-18T07:22:45Z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