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693"/>
  </bookViews>
  <sheets>
    <sheet name="一般公共预算收支调整表" sheetId="11" r:id="rId1"/>
    <sheet name="政府性基金预算收支调整表" sheetId="7" r:id="rId2"/>
    <sheet name="国有资本经营收支预算" sheetId="14" r:id="rId3"/>
    <sheet name="一般债券" sheetId="4" r:id="rId4"/>
    <sheet name="专项债券" sheetId="5" r:id="rId5"/>
  </sheets>
  <calcPr calcId="144525"/>
</workbook>
</file>

<file path=xl/sharedStrings.xml><?xml version="1.0" encoding="utf-8"?>
<sst xmlns="http://schemas.openxmlformats.org/spreadsheetml/2006/main" count="193" uniqueCount="92">
  <si>
    <t>附件1：</t>
  </si>
  <si>
    <r>
      <rPr>
        <b/>
        <sz val="18"/>
        <color rgb="FF000000"/>
        <rFont val="宋体"/>
        <charset val="134"/>
      </rPr>
      <t>阎良区</t>
    </r>
    <r>
      <rPr>
        <b/>
        <sz val="18"/>
        <color rgb="FF000000"/>
        <rFont val="Tahoma"/>
        <charset val="134"/>
      </rPr>
      <t>2021</t>
    </r>
    <r>
      <rPr>
        <b/>
        <sz val="18"/>
        <color rgb="FF000000"/>
        <rFont val="宋体"/>
        <charset val="134"/>
      </rPr>
      <t>年一般公共预算收支预算调整表（草案）</t>
    </r>
  </si>
  <si>
    <t>单位：万元</t>
  </si>
  <si>
    <t>收  入</t>
  </si>
  <si>
    <t>支  出</t>
  </si>
  <si>
    <t>项  目</t>
  </si>
  <si>
    <t>区本级</t>
  </si>
  <si>
    <t>一、年初预算</t>
  </si>
  <si>
    <t xml:space="preserve">   （一）一般公共预算收入</t>
  </si>
  <si>
    <t xml:space="preserve">   （一）一般公共预算支出</t>
  </si>
  <si>
    <t xml:space="preserve">   （二）转移性收入</t>
  </si>
  <si>
    <t xml:space="preserve">   （二）转移性支出</t>
  </si>
  <si>
    <t xml:space="preserve">          其中：一般转移支付收入</t>
  </si>
  <si>
    <t xml:space="preserve">          其中：上解上级支出</t>
  </si>
  <si>
    <t>专项转移支付收入</t>
  </si>
  <si>
    <t xml:space="preserve">                地方政府债券还本支出</t>
  </si>
  <si>
    <t xml:space="preserve">               调入资金</t>
  </si>
  <si>
    <t xml:space="preserve">               上年结余</t>
  </si>
  <si>
    <t xml:space="preserve">   （三）一般公共预算收入总计</t>
  </si>
  <si>
    <t xml:space="preserve">   （三）一般公共预算支出总计</t>
  </si>
  <si>
    <t>二、调整事项</t>
  </si>
  <si>
    <t xml:space="preserve">                专项转移支付收入</t>
  </si>
  <si>
    <t xml:space="preserve"> 地方政府债券还本支出</t>
  </si>
  <si>
    <t xml:space="preserve">                地方政府一般债券转贷收入</t>
  </si>
  <si>
    <t xml:space="preserve">                再融资债券收入</t>
  </si>
  <si>
    <t xml:space="preserve">                调入资金</t>
  </si>
  <si>
    <t xml:space="preserve">                上年结余</t>
  </si>
  <si>
    <t>结余</t>
  </si>
  <si>
    <t>三、调整后预算</t>
  </si>
  <si>
    <t xml:space="preserve">                    结余</t>
  </si>
  <si>
    <t xml:space="preserve">                  上年结余</t>
  </si>
  <si>
    <t>附件2：</t>
  </si>
  <si>
    <t>阎良区2021年政府性基金预算收支预算调整表（草案）</t>
  </si>
  <si>
    <t>项   目</t>
  </si>
  <si>
    <t xml:space="preserve">  （一）政府性基金预算收入</t>
  </si>
  <si>
    <t xml:space="preserve">  （一）政府性基金预算支出</t>
  </si>
  <si>
    <t xml:space="preserve">  （二）转移性收入</t>
  </si>
  <si>
    <t xml:space="preserve">  （二）转移性支出</t>
  </si>
  <si>
    <t xml:space="preserve">         其中：上级专项转移支付收入</t>
  </si>
  <si>
    <t xml:space="preserve">         其中：调出资金</t>
  </si>
  <si>
    <t xml:space="preserve">               上解上级</t>
  </si>
  <si>
    <t xml:space="preserve">        地方政府债券还本支出</t>
  </si>
  <si>
    <t xml:space="preserve">  （三）政府性基金预算收入总计</t>
  </si>
  <si>
    <t xml:space="preserve">  （三）政府性基金预算支出总计</t>
  </si>
  <si>
    <t xml:space="preserve">               其他地方自行试点项目收益专项债券转贷收入</t>
  </si>
  <si>
    <r>
      <rPr>
        <sz val="11"/>
        <color rgb="FF000000"/>
        <rFont val="Tahoma"/>
        <charset val="134"/>
      </rPr>
      <t xml:space="preserve">                        </t>
    </r>
    <r>
      <rPr>
        <sz val="11"/>
        <color rgb="FF000000"/>
        <rFont val="宋体"/>
        <charset val="134"/>
      </rPr>
      <t>棚户区改造专项债券转贷收入</t>
    </r>
  </si>
  <si>
    <t xml:space="preserve">               年终结余</t>
  </si>
  <si>
    <t xml:space="preserve">               再融资债券</t>
  </si>
  <si>
    <t xml:space="preserve">  （四）政府性基金预算支出总计</t>
  </si>
  <si>
    <t xml:space="preserve">               上解支出</t>
  </si>
  <si>
    <t>上年结余</t>
  </si>
  <si>
    <t xml:space="preserve">   （三）政府性基金预算收入总计</t>
  </si>
  <si>
    <t>附件3：</t>
  </si>
  <si>
    <t>阎良区2021年国有资本经营预算收支预算调整表（草案）</t>
  </si>
  <si>
    <t xml:space="preserve">  （一）国有资本经营预算收入</t>
  </si>
  <si>
    <t xml:space="preserve">  （一）国有资本经营预算支出</t>
  </si>
  <si>
    <t xml:space="preserve">  （三）国有资本经营预算收入总计</t>
  </si>
  <si>
    <t xml:space="preserve">  （三）国有资本经营预算支出总计</t>
  </si>
  <si>
    <t xml:space="preserve">         其中：国有资本经营预算转移支付收入</t>
  </si>
  <si>
    <t xml:space="preserve">         其中：国有资本经营预算调出资金</t>
  </si>
  <si>
    <t>附件4：</t>
  </si>
  <si>
    <t>阎良区2021年新增地方政府一般债券安排表（草案）</t>
  </si>
  <si>
    <t>序号</t>
  </si>
  <si>
    <t>项目单位</t>
  </si>
  <si>
    <t>项目名称</t>
  </si>
  <si>
    <t>新增债券额度</t>
  </si>
  <si>
    <t>置换额度</t>
  </si>
  <si>
    <t>拨付额度</t>
  </si>
  <si>
    <t>阎良区住建局</t>
  </si>
  <si>
    <t>航空城大道提升项目</t>
  </si>
  <si>
    <t>振兴路桥下空间提升项目</t>
  </si>
  <si>
    <t>前进东路综合提升改造项目</t>
  </si>
  <si>
    <t>迎宾路（关中环线至人民路）提升改造项目</t>
  </si>
  <si>
    <t>阎良区公园北街、东西立交桥市政设施提升项目</t>
  </si>
  <si>
    <t>振兴路立交桥建设项目</t>
  </si>
  <si>
    <t>阎良区城管局</t>
  </si>
  <si>
    <t>迎宾北路提升改造项目</t>
  </si>
  <si>
    <t>阎良区水务局</t>
  </si>
  <si>
    <t>二龙口水库项目</t>
  </si>
  <si>
    <t>合计</t>
  </si>
  <si>
    <t>附件5：</t>
  </si>
  <si>
    <t>阎良区2021年新增地方政府专项债券安排表（草案）</t>
  </si>
  <si>
    <t>债券类型</t>
  </si>
  <si>
    <t>棚户区改造</t>
  </si>
  <si>
    <t>阎良区新华路街道办事处</t>
  </si>
  <si>
    <t>阎良区农兴村新东组棚户区改造项目</t>
  </si>
  <si>
    <t>城镇老旧小区改造</t>
  </si>
  <si>
    <t>阎良区住房和城乡建设局</t>
  </si>
  <si>
    <t>阎良区保障性住房（航城佳苑）续建项目-保障性租赁住房</t>
  </si>
  <si>
    <t>产业园区基础设施</t>
  </si>
  <si>
    <t>阎良经济开发区管理委员会</t>
  </si>
  <si>
    <t>阎良区关山工业园区基础设施项目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</si>
</sst>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45">
    <font>
      <sz val="11"/>
      <color indexed="8"/>
      <name val="Tahoma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2"/>
      <name val="Tahoma"/>
      <charset val="134"/>
    </font>
    <font>
      <sz val="12"/>
      <color indexed="8"/>
      <name val="宋体"/>
      <charset val="134"/>
    </font>
    <font>
      <sz val="18"/>
      <color rgb="FF000000"/>
      <name val="小标宋"/>
      <charset val="134"/>
    </font>
    <font>
      <sz val="18"/>
      <color indexed="8"/>
      <name val="小标宋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ahoma"/>
      <charset val="134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b/>
      <sz val="18"/>
      <color rgb="FF000000"/>
      <name val="宋体"/>
      <charset val="134"/>
    </font>
    <font>
      <b/>
      <sz val="18"/>
      <color indexed="8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8" fillId="22" borderId="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4" borderId="8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39" fillId="27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54" applyAlignment="1">
      <alignment horizontal="left" vertical="center"/>
    </xf>
    <xf numFmtId="0" fontId="2" fillId="0" borderId="0" xfId="54" applyFont="1" applyAlignment="1">
      <alignment horizontal="center"/>
    </xf>
    <xf numFmtId="0" fontId="3" fillId="0" borderId="0" xfId="54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54" applyAlignment="1">
      <alignment horizontal="right" vertical="center"/>
    </xf>
    <xf numFmtId="0" fontId="5" fillId="0" borderId="1" xfId="54" applyFont="1" applyBorder="1" applyAlignment="1">
      <alignment horizontal="center" vertical="center"/>
    </xf>
    <xf numFmtId="0" fontId="1" fillId="0" borderId="1" xfId="54" applyBorder="1" applyAlignment="1">
      <alignment horizontal="center" vertical="center"/>
    </xf>
    <xf numFmtId="0" fontId="1" fillId="0" borderId="1" xfId="54" applyFont="1" applyFill="1" applyBorder="1" applyAlignment="1">
      <alignment horizontal="left" vertical="center"/>
    </xf>
    <xf numFmtId="177" fontId="6" fillId="0" borderId="1" xfId="57" applyNumberFormat="1" applyFont="1" applyFill="1" applyBorder="1" applyAlignment="1">
      <alignment vertical="center"/>
    </xf>
    <xf numFmtId="0" fontId="1" fillId="0" borderId="1" xfId="54" applyFont="1" applyFill="1" applyBorder="1" applyAlignment="1">
      <alignment horizontal="left" vertical="center" wrapText="1"/>
    </xf>
    <xf numFmtId="0" fontId="1" fillId="0" borderId="2" xfId="54" applyFont="1" applyBorder="1" applyAlignment="1">
      <alignment horizontal="center" vertical="center"/>
    </xf>
    <xf numFmtId="0" fontId="1" fillId="0" borderId="3" xfId="54" applyFont="1" applyBorder="1" applyAlignment="1">
      <alignment horizontal="center" vertical="center"/>
    </xf>
    <xf numFmtId="0" fontId="1" fillId="0" borderId="4" xfId="54" applyFont="1" applyBorder="1" applyAlignment="1">
      <alignment horizontal="center" vertical="center"/>
    </xf>
    <xf numFmtId="177" fontId="6" fillId="0" borderId="1" xfId="57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54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1" fillId="0" borderId="2" xfId="54" applyBorder="1" applyAlignment="1">
      <alignment horizontal="center" vertical="center"/>
    </xf>
    <xf numFmtId="0" fontId="1" fillId="0" borderId="3" xfId="54" applyBorder="1" applyAlignment="1">
      <alignment horizontal="center" vertical="center"/>
    </xf>
    <xf numFmtId="0" fontId="1" fillId="0" borderId="4" xfId="54" applyBorder="1" applyAlignment="1">
      <alignment horizontal="center" vertical="center"/>
    </xf>
    <xf numFmtId="177" fontId="10" fillId="0" borderId="1" xfId="57" applyNumberFormat="1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5" fillId="0" borderId="4" xfId="0" applyFont="1" applyBorder="1">
      <alignment vertical="center"/>
    </xf>
    <xf numFmtId="0" fontId="11" fillId="0" borderId="1" xfId="0" applyFont="1" applyBorder="1">
      <alignment vertical="center"/>
    </xf>
    <xf numFmtId="41" fontId="16" fillId="0" borderId="1" xfId="0" applyNumberFormat="1" applyFont="1" applyBorder="1">
      <alignment vertical="center"/>
    </xf>
    <xf numFmtId="0" fontId="11" fillId="0" borderId="4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4" fillId="0" borderId="1" xfId="0" applyFont="1" applyBorder="1">
      <alignment vertical="center"/>
    </xf>
    <xf numFmtId="41" fontId="0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21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4" xfId="0" applyBorder="1">
      <alignment vertical="center"/>
    </xf>
    <xf numFmtId="0" fontId="20" fillId="0" borderId="1" xfId="0" applyFont="1" applyBorder="1" applyAlignment="1">
      <alignment horizontal="left" vertical="center" indent="6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7"/>
    </xf>
    <xf numFmtId="41" fontId="10" fillId="0" borderId="1" xfId="0" applyNumberFormat="1" applyFont="1" applyBorder="1">
      <alignment vertical="center"/>
    </xf>
    <xf numFmtId="41" fontId="16" fillId="0" borderId="1" xfId="0" applyNumberFormat="1" applyFont="1" applyFill="1" applyBorder="1">
      <alignment vertical="center"/>
    </xf>
    <xf numFmtId="0" fontId="11" fillId="0" borderId="4" xfId="0" applyFont="1" applyBorder="1" applyAlignment="1">
      <alignment horizontal="left" vertical="center" indent="7"/>
    </xf>
    <xf numFmtId="0" fontId="21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千位分隔[0] 4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千位分隔 2" xfId="55"/>
    <cellStyle name="常规 4" xfId="56"/>
    <cellStyle name="千位分隔 3" xfId="57"/>
    <cellStyle name="常规 5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35"/>
  <sheetViews>
    <sheetView tabSelected="1" workbookViewId="0">
      <selection activeCell="A2" sqref="A2:D2"/>
    </sheetView>
  </sheetViews>
  <sheetFormatPr defaultColWidth="9" defaultRowHeight="14.25" outlineLevelCol="4"/>
  <cols>
    <col min="1" max="1" width="43.625" customWidth="1"/>
    <col min="2" max="2" width="12.75" customWidth="1"/>
    <col min="3" max="3" width="43.625" customWidth="1"/>
    <col min="4" max="4" width="13.625" customWidth="1"/>
  </cols>
  <sheetData>
    <row r="1" spans="1:1">
      <c r="A1" s="30" t="s">
        <v>0</v>
      </c>
    </row>
    <row r="2" ht="21" customHeight="1" spans="1:5">
      <c r="A2" s="59" t="s">
        <v>1</v>
      </c>
      <c r="B2" s="60"/>
      <c r="C2" s="60"/>
      <c r="D2" s="60"/>
      <c r="E2" s="61"/>
    </row>
    <row r="3" spans="4:4">
      <c r="D3" s="30" t="s">
        <v>2</v>
      </c>
    </row>
    <row r="4" ht="21.95" customHeight="1" spans="1:4">
      <c r="A4" s="62" t="s">
        <v>3</v>
      </c>
      <c r="B4" s="62"/>
      <c r="C4" s="63" t="s">
        <v>4</v>
      </c>
      <c r="D4" s="62"/>
    </row>
    <row r="5" ht="15" customHeight="1" spans="1:4">
      <c r="A5" s="62" t="s">
        <v>5</v>
      </c>
      <c r="B5" s="62" t="s">
        <v>6</v>
      </c>
      <c r="C5" s="63" t="s">
        <v>5</v>
      </c>
      <c r="D5" s="62" t="s">
        <v>6</v>
      </c>
    </row>
    <row r="6" customHeight="1" spans="1:4">
      <c r="A6" s="36" t="s">
        <v>7</v>
      </c>
      <c r="B6" s="37"/>
      <c r="C6" s="38" t="s">
        <v>7</v>
      </c>
      <c r="D6" s="37"/>
    </row>
    <row r="7" customHeight="1" spans="1:4">
      <c r="A7" s="39" t="s">
        <v>8</v>
      </c>
      <c r="B7" s="40">
        <v>75280</v>
      </c>
      <c r="C7" s="41" t="s">
        <v>9</v>
      </c>
      <c r="D7" s="40">
        <v>149568</v>
      </c>
    </row>
    <row r="8" customHeight="1" spans="1:4">
      <c r="A8" s="39" t="s">
        <v>10</v>
      </c>
      <c r="B8" s="40">
        <f>SUM(B9:B12)</f>
        <v>84668</v>
      </c>
      <c r="C8" s="41" t="s">
        <v>11</v>
      </c>
      <c r="D8" s="40">
        <f>D9+D10</f>
        <v>10380</v>
      </c>
    </row>
    <row r="9" customHeight="1" spans="1:4">
      <c r="A9" s="39" t="s">
        <v>12</v>
      </c>
      <c r="B9" s="40">
        <v>20000</v>
      </c>
      <c r="C9" s="41" t="s">
        <v>13</v>
      </c>
      <c r="D9" s="40">
        <v>7000</v>
      </c>
    </row>
    <row r="10" customHeight="1" spans="1:4">
      <c r="A10" s="64" t="s">
        <v>14</v>
      </c>
      <c r="B10" s="40">
        <v>15268</v>
      </c>
      <c r="C10" s="41" t="s">
        <v>15</v>
      </c>
      <c r="D10" s="40">
        <v>3380</v>
      </c>
    </row>
    <row r="11" customHeight="1" spans="1:4">
      <c r="A11" s="39" t="s">
        <v>16</v>
      </c>
      <c r="B11" s="40">
        <v>22200</v>
      </c>
      <c r="C11" s="57"/>
      <c r="D11" s="25"/>
    </row>
    <row r="12" customHeight="1" spans="1:4">
      <c r="A12" s="39" t="s">
        <v>17</v>
      </c>
      <c r="B12" s="40">
        <v>27200</v>
      </c>
      <c r="C12" s="57"/>
      <c r="D12" s="25"/>
    </row>
    <row r="13" customHeight="1" spans="1:4">
      <c r="A13" s="39" t="s">
        <v>18</v>
      </c>
      <c r="B13" s="40">
        <f>B7+B8</f>
        <v>159948</v>
      </c>
      <c r="C13" s="41" t="s">
        <v>19</v>
      </c>
      <c r="D13" s="40">
        <f>D7+D8</f>
        <v>159948</v>
      </c>
    </row>
    <row r="14" customHeight="1" spans="1:4">
      <c r="A14" s="36" t="s">
        <v>20</v>
      </c>
      <c r="B14" s="40"/>
      <c r="C14" s="38" t="s">
        <v>20</v>
      </c>
      <c r="D14" s="40"/>
    </row>
    <row r="15" customHeight="1" spans="1:4">
      <c r="A15" s="39" t="s">
        <v>8</v>
      </c>
      <c r="B15" s="65">
        <f>5820+6513</f>
        <v>12333</v>
      </c>
      <c r="C15" s="41" t="s">
        <v>9</v>
      </c>
      <c r="D15" s="40">
        <f>85275+6513</f>
        <v>91788</v>
      </c>
    </row>
    <row r="16" customHeight="1" spans="1:4">
      <c r="A16" s="39" t="s">
        <v>10</v>
      </c>
      <c r="B16" s="40">
        <f>SUM(B17:B22)</f>
        <v>87038</v>
      </c>
      <c r="C16" s="41" t="s">
        <v>11</v>
      </c>
      <c r="D16" s="66">
        <f>SUM(D17:D19)</f>
        <v>7583</v>
      </c>
    </row>
    <row r="17" customHeight="1" spans="1:4">
      <c r="A17" s="39" t="s">
        <v>12</v>
      </c>
      <c r="B17" s="40">
        <v>11244</v>
      </c>
      <c r="C17" s="41" t="s">
        <v>13</v>
      </c>
      <c r="D17" s="40">
        <v>300</v>
      </c>
    </row>
    <row r="18" customHeight="1" spans="1:4">
      <c r="A18" s="39" t="s">
        <v>21</v>
      </c>
      <c r="B18" s="40">
        <v>66732</v>
      </c>
      <c r="C18" s="67" t="s">
        <v>22</v>
      </c>
      <c r="D18" s="40">
        <f>4753+2530</f>
        <v>7283</v>
      </c>
    </row>
    <row r="19" customHeight="1" spans="1:4">
      <c r="A19" s="39" t="s">
        <v>23</v>
      </c>
      <c r="B19" s="40">
        <v>4716</v>
      </c>
      <c r="C19" s="68"/>
      <c r="D19" s="40"/>
    </row>
    <row r="20" customHeight="1" spans="1:4">
      <c r="A20" s="39" t="s">
        <v>24</v>
      </c>
      <c r="B20" s="40">
        <v>2530</v>
      </c>
      <c r="C20" s="41"/>
      <c r="D20" s="40"/>
    </row>
    <row r="21" customHeight="1" spans="1:4">
      <c r="A21" s="39" t="s">
        <v>25</v>
      </c>
      <c r="B21" s="66">
        <f>5541+535-5000</f>
        <v>1076</v>
      </c>
      <c r="C21" s="41"/>
      <c r="D21" s="40"/>
    </row>
    <row r="22" customHeight="1" spans="1:4">
      <c r="A22" s="69" t="s">
        <v>26</v>
      </c>
      <c r="B22" s="66">
        <v>740</v>
      </c>
      <c r="C22" s="70" t="s">
        <v>27</v>
      </c>
      <c r="D22" s="40"/>
    </row>
    <row r="23" customHeight="1" spans="1:4">
      <c r="A23" s="39" t="s">
        <v>18</v>
      </c>
      <c r="B23" s="40">
        <f>B15+B16</f>
        <v>99371</v>
      </c>
      <c r="C23" s="41" t="s">
        <v>19</v>
      </c>
      <c r="D23" s="40">
        <f>SUM(D15:D16)</f>
        <v>99371</v>
      </c>
    </row>
    <row r="24" customHeight="1" spans="1:4">
      <c r="A24" s="36" t="s">
        <v>28</v>
      </c>
      <c r="B24" s="40"/>
      <c r="C24" s="38" t="s">
        <v>28</v>
      </c>
      <c r="D24" s="40"/>
    </row>
    <row r="25" customHeight="1" spans="1:4">
      <c r="A25" s="39" t="s">
        <v>8</v>
      </c>
      <c r="B25" s="40">
        <f>B7+B15</f>
        <v>87613</v>
      </c>
      <c r="C25" s="41" t="s">
        <v>9</v>
      </c>
      <c r="D25" s="40">
        <f>D7+D15</f>
        <v>241356</v>
      </c>
    </row>
    <row r="26" customHeight="1" spans="1:4">
      <c r="A26" s="39" t="s">
        <v>10</v>
      </c>
      <c r="B26" s="40">
        <f>SUM(B27:B32)</f>
        <v>171706</v>
      </c>
      <c r="C26" s="41" t="s">
        <v>11</v>
      </c>
      <c r="D26" s="40">
        <f>SUM(D27:D31)</f>
        <v>17963</v>
      </c>
    </row>
    <row r="27" customHeight="1" spans="1:4">
      <c r="A27" s="69" t="s">
        <v>12</v>
      </c>
      <c r="B27" s="40">
        <f>B9+B17</f>
        <v>31244</v>
      </c>
      <c r="C27" s="41" t="s">
        <v>13</v>
      </c>
      <c r="D27" s="40">
        <f>D9+D17</f>
        <v>7300</v>
      </c>
    </row>
    <row r="28" customHeight="1" spans="1:4">
      <c r="A28" s="69" t="s">
        <v>21</v>
      </c>
      <c r="B28" s="40">
        <f>B10+B18</f>
        <v>82000</v>
      </c>
      <c r="C28" s="41" t="s">
        <v>15</v>
      </c>
      <c r="D28" s="40">
        <f>D10+D18</f>
        <v>10663</v>
      </c>
    </row>
    <row r="29" customHeight="1" spans="1:4">
      <c r="A29" s="69" t="s">
        <v>23</v>
      </c>
      <c r="B29" s="40">
        <v>4716</v>
      </c>
      <c r="C29" s="41"/>
      <c r="D29" s="40"/>
    </row>
    <row r="30" customHeight="1" spans="1:4">
      <c r="A30" s="69" t="s">
        <v>24</v>
      </c>
      <c r="B30" s="40">
        <v>2530</v>
      </c>
      <c r="C30" s="41"/>
      <c r="D30" s="40"/>
    </row>
    <row r="31" customHeight="1" spans="1:4">
      <c r="A31" s="69" t="s">
        <v>25</v>
      </c>
      <c r="B31" s="40">
        <f>535+1000+政府性基金预算收支调整表!D24</f>
        <v>23276</v>
      </c>
      <c r="C31" s="41" t="s">
        <v>29</v>
      </c>
      <c r="D31" s="40"/>
    </row>
    <row r="32" customHeight="1" spans="1:4">
      <c r="A32" s="50" t="s">
        <v>30</v>
      </c>
      <c r="B32" s="40">
        <f>B12+B22</f>
        <v>27940</v>
      </c>
      <c r="C32" s="41"/>
      <c r="D32" s="40"/>
    </row>
    <row r="33" customHeight="1" spans="1:4">
      <c r="A33" s="39" t="s">
        <v>18</v>
      </c>
      <c r="B33" s="40">
        <f>B25+B26</f>
        <v>259319</v>
      </c>
      <c r="C33" s="41" t="s">
        <v>19</v>
      </c>
      <c r="D33" s="40">
        <f>SUM(D25:D26)</f>
        <v>259319</v>
      </c>
    </row>
    <row r="35" spans="2:2">
      <c r="B35" s="71"/>
    </row>
  </sheetData>
  <mergeCells count="3">
    <mergeCell ref="A2:D2"/>
    <mergeCell ref="A4:B4"/>
    <mergeCell ref="C4:D4"/>
  </mergeCells>
  <printOptions horizontalCentered="1"/>
  <pageMargins left="0.708333333333333" right="0.708333333333333" top="0.747916666666667" bottom="0.550694444444444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9"/>
  <sheetViews>
    <sheetView topLeftCell="A16" workbookViewId="0">
      <selection activeCell="F17" sqref="F17"/>
    </sheetView>
  </sheetViews>
  <sheetFormatPr defaultColWidth="9" defaultRowHeight="14.25" outlineLevelCol="3"/>
  <cols>
    <col min="1" max="1" width="54.25" customWidth="1"/>
    <col min="2" max="2" width="11.125" customWidth="1"/>
    <col min="3" max="3" width="38.125" customWidth="1"/>
    <col min="4" max="4" width="11.125" customWidth="1"/>
  </cols>
  <sheetData>
    <row r="1" spans="1:1">
      <c r="A1" s="30" t="s">
        <v>31</v>
      </c>
    </row>
    <row r="2" ht="22.5" spans="1:4">
      <c r="A2" s="42" t="s">
        <v>32</v>
      </c>
      <c r="B2" s="43"/>
      <c r="C2" s="43"/>
      <c r="D2" s="43"/>
    </row>
    <row r="3" spans="4:4">
      <c r="D3" s="30" t="s">
        <v>2</v>
      </c>
    </row>
    <row r="4" ht="18.75" spans="1:4">
      <c r="A4" s="33" t="s">
        <v>3</v>
      </c>
      <c r="B4" s="33"/>
      <c r="C4" s="34" t="s">
        <v>4</v>
      </c>
      <c r="D4" s="35"/>
    </row>
    <row r="5" ht="18.75" spans="1:4">
      <c r="A5" s="33" t="s">
        <v>33</v>
      </c>
      <c r="B5" s="33" t="s">
        <v>6</v>
      </c>
      <c r="C5" s="35" t="s">
        <v>5</v>
      </c>
      <c r="D5" s="33" t="s">
        <v>6</v>
      </c>
    </row>
    <row r="6" ht="16.9" customHeight="1" spans="1:4">
      <c r="A6" s="44" t="s">
        <v>7</v>
      </c>
      <c r="B6" s="45"/>
      <c r="C6" s="46" t="s">
        <v>7</v>
      </c>
      <c r="D6" s="45"/>
    </row>
    <row r="7" ht="16.9" customHeight="1" spans="1:4">
      <c r="A7" s="47" t="s">
        <v>34</v>
      </c>
      <c r="B7" s="48">
        <v>56750</v>
      </c>
      <c r="C7" s="49" t="s">
        <v>35</v>
      </c>
      <c r="D7" s="48">
        <v>13714</v>
      </c>
    </row>
    <row r="8" ht="16.9" customHeight="1" spans="1:4">
      <c r="A8" s="47" t="s">
        <v>36</v>
      </c>
      <c r="B8" s="48">
        <f>SUM(B9:B10)</f>
        <v>7164</v>
      </c>
      <c r="C8" s="49" t="s">
        <v>37</v>
      </c>
      <c r="D8" s="48">
        <f>SUM(D9:D11)</f>
        <v>50200</v>
      </c>
    </row>
    <row r="9" ht="16.9" customHeight="1" spans="1:4">
      <c r="A9" s="47" t="s">
        <v>38</v>
      </c>
      <c r="B9" s="48">
        <v>738</v>
      </c>
      <c r="C9" s="49" t="s">
        <v>39</v>
      </c>
      <c r="D9" s="48">
        <v>17200</v>
      </c>
    </row>
    <row r="10" ht="16.9" customHeight="1" spans="1:4">
      <c r="A10" s="50" t="s">
        <v>26</v>
      </c>
      <c r="B10" s="48">
        <v>6426</v>
      </c>
      <c r="C10" s="49" t="s">
        <v>40</v>
      </c>
      <c r="D10" s="48">
        <v>8000</v>
      </c>
    </row>
    <row r="11" ht="16.9" customHeight="1" spans="1:4">
      <c r="A11" s="51"/>
      <c r="B11" s="48"/>
      <c r="C11" s="52" t="s">
        <v>41</v>
      </c>
      <c r="D11" s="48">
        <v>25000</v>
      </c>
    </row>
    <row r="12" ht="16.9" customHeight="1" spans="1:4">
      <c r="A12" s="47" t="s">
        <v>42</v>
      </c>
      <c r="B12" s="48">
        <f>B7+B8</f>
        <v>63914</v>
      </c>
      <c r="C12" s="49" t="s">
        <v>43</v>
      </c>
      <c r="D12" s="48">
        <f>D8+D7</f>
        <v>63914</v>
      </c>
    </row>
    <row r="13" ht="16.9" customHeight="1" spans="1:4">
      <c r="A13" s="44" t="s">
        <v>20</v>
      </c>
      <c r="B13" s="48"/>
      <c r="C13" s="46" t="s">
        <v>20</v>
      </c>
      <c r="D13" s="48"/>
    </row>
    <row r="14" ht="16.9" customHeight="1" spans="1:4">
      <c r="A14" s="47" t="s">
        <v>34</v>
      </c>
      <c r="B14" s="48">
        <v>5800</v>
      </c>
      <c r="C14" s="49" t="s">
        <v>35</v>
      </c>
      <c r="D14" s="48">
        <f>56673+1000</f>
        <v>57673</v>
      </c>
    </row>
    <row r="15" ht="16.9" customHeight="1" spans="1:4">
      <c r="A15" s="47" t="s">
        <v>36</v>
      </c>
      <c r="B15" s="48">
        <f>SUM(B16:B19)</f>
        <v>75000</v>
      </c>
      <c r="C15" s="49" t="s">
        <v>37</v>
      </c>
      <c r="D15" s="48">
        <f>SUM(D16:D18)</f>
        <v>18127</v>
      </c>
    </row>
    <row r="16" ht="16.9" customHeight="1" spans="1:4">
      <c r="A16" s="47" t="s">
        <v>38</v>
      </c>
      <c r="B16" s="48">
        <v>1000</v>
      </c>
      <c r="C16" s="49" t="s">
        <v>39</v>
      </c>
      <c r="D16" s="48">
        <v>4541</v>
      </c>
    </row>
    <row r="17" ht="16.9" customHeight="1" spans="1:4">
      <c r="A17" s="53" t="s">
        <v>44</v>
      </c>
      <c r="B17" s="54">
        <v>24000</v>
      </c>
      <c r="C17" s="49" t="s">
        <v>40</v>
      </c>
      <c r="D17" s="48">
        <v>13586</v>
      </c>
    </row>
    <row r="18" ht="16.9" customHeight="1" spans="1:4">
      <c r="A18" s="55" t="s">
        <v>45</v>
      </c>
      <c r="B18" s="54">
        <v>20000</v>
      </c>
      <c r="C18" s="49" t="s">
        <v>46</v>
      </c>
      <c r="D18" s="48"/>
    </row>
    <row r="19" ht="16.9" customHeight="1" spans="1:4">
      <c r="A19" s="50" t="s">
        <v>47</v>
      </c>
      <c r="B19" s="56">
        <v>30000</v>
      </c>
      <c r="C19" s="52" t="s">
        <v>41</v>
      </c>
      <c r="D19" s="48">
        <f>-25000+30000</f>
        <v>5000</v>
      </c>
    </row>
    <row r="20" ht="16.9" customHeight="1" spans="1:4">
      <c r="A20" s="47" t="s">
        <v>42</v>
      </c>
      <c r="B20" s="48">
        <f>B14+B15</f>
        <v>80800</v>
      </c>
      <c r="C20" s="49" t="s">
        <v>48</v>
      </c>
      <c r="D20" s="48">
        <f>D14+D15+D19</f>
        <v>80800</v>
      </c>
    </row>
    <row r="21" ht="16.9" customHeight="1" spans="1:4">
      <c r="A21" s="44" t="s">
        <v>28</v>
      </c>
      <c r="B21" s="48"/>
      <c r="C21" s="46" t="s">
        <v>28</v>
      </c>
      <c r="D21" s="48"/>
    </row>
    <row r="22" ht="16.9" customHeight="1" spans="1:4">
      <c r="A22" s="47" t="s">
        <v>34</v>
      </c>
      <c r="B22" s="48">
        <f>B7+B14</f>
        <v>62550</v>
      </c>
      <c r="C22" s="49" t="s">
        <v>35</v>
      </c>
      <c r="D22" s="48">
        <f>D7+D14</f>
        <v>71387</v>
      </c>
    </row>
    <row r="23" ht="16.9" customHeight="1" spans="1:4">
      <c r="A23" s="47" t="s">
        <v>36</v>
      </c>
      <c r="B23" s="48">
        <f>SUM(B24:B28)</f>
        <v>82164</v>
      </c>
      <c r="C23" s="49" t="s">
        <v>37</v>
      </c>
      <c r="D23" s="48">
        <f>SUM(D24:D26)</f>
        <v>73327</v>
      </c>
    </row>
    <row r="24" ht="16.9" customHeight="1" spans="1:4">
      <c r="A24" s="47" t="s">
        <v>38</v>
      </c>
      <c r="B24" s="48">
        <f>B9+B16</f>
        <v>1738</v>
      </c>
      <c r="C24" s="49" t="s">
        <v>39</v>
      </c>
      <c r="D24" s="48">
        <f>D9+D16</f>
        <v>21741</v>
      </c>
    </row>
    <row r="25" ht="16.9" customHeight="1" spans="1:4">
      <c r="A25" s="47" t="s">
        <v>44</v>
      </c>
      <c r="B25" s="48">
        <f>B17</f>
        <v>24000</v>
      </c>
      <c r="C25" s="49" t="s">
        <v>49</v>
      </c>
      <c r="D25" s="48">
        <v>21586</v>
      </c>
    </row>
    <row r="26" ht="16.9" customHeight="1" spans="1:4">
      <c r="A26" s="55" t="s">
        <v>45</v>
      </c>
      <c r="B26" s="54">
        <v>20000</v>
      </c>
      <c r="C26" s="52" t="s">
        <v>41</v>
      </c>
      <c r="D26" s="48">
        <f>D11+D19</f>
        <v>30000</v>
      </c>
    </row>
    <row r="27" ht="16.9" customHeight="1" spans="1:4">
      <c r="A27" s="50" t="s">
        <v>47</v>
      </c>
      <c r="B27" s="48">
        <v>30000</v>
      </c>
      <c r="C27" s="57"/>
      <c r="D27" s="25"/>
    </row>
    <row r="28" ht="16.9" customHeight="1" spans="1:4">
      <c r="A28" s="58" t="s">
        <v>50</v>
      </c>
      <c r="B28" s="48">
        <f>B10</f>
        <v>6426</v>
      </c>
      <c r="C28" s="49" t="s">
        <v>46</v>
      </c>
      <c r="D28" s="48"/>
    </row>
    <row r="29" ht="16.9" customHeight="1" spans="1:4">
      <c r="A29" s="47" t="s">
        <v>51</v>
      </c>
      <c r="B29" s="48">
        <f>B22+B23</f>
        <v>144714</v>
      </c>
      <c r="C29" s="49" t="s">
        <v>48</v>
      </c>
      <c r="D29" s="48">
        <f>D22+D23</f>
        <v>144714</v>
      </c>
    </row>
  </sheetData>
  <mergeCells count="3">
    <mergeCell ref="A2:D2"/>
    <mergeCell ref="A4:B4"/>
    <mergeCell ref="C4:D4"/>
  </mergeCells>
  <printOptions horizontalCentered="1"/>
  <pageMargins left="0.708333333333333" right="0.708333333333333" top="0.550694444444444" bottom="0.550694444444444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zoomScale="90" zoomScaleNormal="90" workbookViewId="0">
      <selection activeCell="A2" sqref="A2:D2"/>
    </sheetView>
  </sheetViews>
  <sheetFormatPr defaultColWidth="9" defaultRowHeight="14.25" outlineLevelCol="3"/>
  <cols>
    <col min="1" max="1" width="44.75" customWidth="1"/>
    <col min="2" max="2" width="12.875" customWidth="1"/>
    <col min="3" max="3" width="41.5" customWidth="1"/>
    <col min="4" max="4" width="12.375" customWidth="1"/>
  </cols>
  <sheetData>
    <row r="1" spans="1:1">
      <c r="A1" s="30" t="s">
        <v>52</v>
      </c>
    </row>
    <row r="2" ht="22.5" spans="1:4">
      <c r="A2" s="31" t="s">
        <v>53</v>
      </c>
      <c r="B2" s="32"/>
      <c r="C2" s="32"/>
      <c r="D2" s="32"/>
    </row>
    <row r="3" spans="4:4">
      <c r="D3" s="30" t="s">
        <v>2</v>
      </c>
    </row>
    <row r="4" ht="26.1" customHeight="1" spans="1:4">
      <c r="A4" s="33" t="s">
        <v>3</v>
      </c>
      <c r="B4" s="33"/>
      <c r="C4" s="34" t="s">
        <v>4</v>
      </c>
      <c r="D4" s="35"/>
    </row>
    <row r="5" ht="26.1" customHeight="1" spans="1:4">
      <c r="A5" s="33" t="s">
        <v>33</v>
      </c>
      <c r="B5" s="33" t="s">
        <v>6</v>
      </c>
      <c r="C5" s="35" t="s">
        <v>5</v>
      </c>
      <c r="D5" s="33" t="s">
        <v>6</v>
      </c>
    </row>
    <row r="6" ht="25.15" customHeight="1" spans="1:4">
      <c r="A6" s="36" t="s">
        <v>7</v>
      </c>
      <c r="B6" s="37"/>
      <c r="C6" s="38" t="s">
        <v>7</v>
      </c>
      <c r="D6" s="37"/>
    </row>
    <row r="7" ht="25.15" customHeight="1" spans="1:4">
      <c r="A7" s="39" t="s">
        <v>54</v>
      </c>
      <c r="B7" s="40">
        <v>5000</v>
      </c>
      <c r="C7" s="41" t="s">
        <v>55</v>
      </c>
      <c r="D7" s="40"/>
    </row>
    <row r="8" ht="25.15" customHeight="1" spans="1:4">
      <c r="A8" s="39" t="s">
        <v>36</v>
      </c>
      <c r="B8" s="40">
        <v>139</v>
      </c>
      <c r="C8" s="41" t="s">
        <v>37</v>
      </c>
      <c r="D8" s="40">
        <v>5000</v>
      </c>
    </row>
    <row r="9" ht="25.15" customHeight="1" spans="1:4">
      <c r="A9" s="39" t="s">
        <v>56</v>
      </c>
      <c r="B9" s="40">
        <f>SUM(B7:B8)</f>
        <v>5139</v>
      </c>
      <c r="C9" s="41" t="s">
        <v>57</v>
      </c>
      <c r="D9" s="40">
        <f>SUM(D7:D8)</f>
        <v>5000</v>
      </c>
    </row>
    <row r="10" ht="25.15" customHeight="1" spans="1:4">
      <c r="A10" s="36" t="s">
        <v>20</v>
      </c>
      <c r="B10" s="40"/>
      <c r="C10" s="38" t="s">
        <v>20</v>
      </c>
      <c r="D10" s="40"/>
    </row>
    <row r="11" ht="25.15" customHeight="1" spans="1:4">
      <c r="A11" s="39" t="s">
        <v>54</v>
      </c>
      <c r="B11" s="40">
        <v>-5000</v>
      </c>
      <c r="C11" s="41" t="s">
        <v>55</v>
      </c>
      <c r="D11" s="40">
        <f>B8+B13</f>
        <v>347</v>
      </c>
    </row>
    <row r="12" ht="25.15" customHeight="1" spans="1:4">
      <c r="A12" s="39" t="s">
        <v>36</v>
      </c>
      <c r="B12" s="40">
        <f>B13</f>
        <v>208</v>
      </c>
      <c r="C12" s="41" t="s">
        <v>37</v>
      </c>
      <c r="D12" s="40">
        <f>D13</f>
        <v>0</v>
      </c>
    </row>
    <row r="13" ht="25.15" customHeight="1" spans="1:4">
      <c r="A13" s="39" t="s">
        <v>58</v>
      </c>
      <c r="B13" s="40">
        <v>208</v>
      </c>
      <c r="C13" s="41" t="s">
        <v>59</v>
      </c>
      <c r="D13" s="40"/>
    </row>
    <row r="14" ht="25.15" customHeight="1" spans="1:4">
      <c r="A14" s="39" t="s">
        <v>56</v>
      </c>
      <c r="B14" s="40">
        <f>B11+B12</f>
        <v>-4792</v>
      </c>
      <c r="C14" s="41" t="s">
        <v>57</v>
      </c>
      <c r="D14" s="40">
        <f>D11+D12</f>
        <v>347</v>
      </c>
    </row>
    <row r="15" ht="25.15" customHeight="1" spans="1:4">
      <c r="A15" s="36" t="s">
        <v>28</v>
      </c>
      <c r="B15" s="40"/>
      <c r="C15" s="38" t="s">
        <v>28</v>
      </c>
      <c r="D15" s="40"/>
    </row>
    <row r="16" ht="25.15" customHeight="1" spans="1:4">
      <c r="A16" s="39" t="s">
        <v>54</v>
      </c>
      <c r="B16" s="40">
        <f>B7+B11</f>
        <v>0</v>
      </c>
      <c r="C16" s="41" t="s">
        <v>55</v>
      </c>
      <c r="D16" s="40">
        <f>D7+D11</f>
        <v>347</v>
      </c>
    </row>
    <row r="17" ht="25.15" customHeight="1" spans="1:4">
      <c r="A17" s="39" t="s">
        <v>36</v>
      </c>
      <c r="B17" s="40">
        <f>B8+B12</f>
        <v>347</v>
      </c>
      <c r="C17" s="41" t="s">
        <v>37</v>
      </c>
      <c r="D17" s="40">
        <f>D18</f>
        <v>0</v>
      </c>
    </row>
    <row r="18" ht="25.15" customHeight="1" spans="1:4">
      <c r="A18" s="39" t="s">
        <v>58</v>
      </c>
      <c r="B18" s="40">
        <f>B8+B12</f>
        <v>347</v>
      </c>
      <c r="C18" s="41" t="s">
        <v>59</v>
      </c>
      <c r="D18" s="40"/>
    </row>
    <row r="19" ht="25.15" customHeight="1" spans="1:4">
      <c r="A19" s="39" t="s">
        <v>56</v>
      </c>
      <c r="B19" s="40">
        <f>B9+B14</f>
        <v>347</v>
      </c>
      <c r="C19" s="41" t="s">
        <v>57</v>
      </c>
      <c r="D19" s="40">
        <f>D16+D17</f>
        <v>347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J8" sqref="J8"/>
    </sheetView>
  </sheetViews>
  <sheetFormatPr defaultColWidth="9" defaultRowHeight="14.25" outlineLevelCol="5"/>
  <cols>
    <col min="1" max="1" width="6.875" customWidth="1"/>
    <col min="2" max="2" width="19" customWidth="1"/>
    <col min="3" max="3" width="39.7583333333333" customWidth="1"/>
    <col min="4" max="4" width="17.375" customWidth="1"/>
    <col min="5" max="5" width="13.75" customWidth="1"/>
    <col min="6" max="6" width="14.825" customWidth="1"/>
  </cols>
  <sheetData>
    <row r="1" ht="22.15" customHeight="1" spans="1:1">
      <c r="A1" s="17" t="s">
        <v>60</v>
      </c>
    </row>
    <row r="2" ht="40.9" customHeight="1" spans="1:6">
      <c r="A2" s="2" t="s">
        <v>61</v>
      </c>
      <c r="B2" s="2"/>
      <c r="C2" s="2"/>
      <c r="D2" s="2"/>
      <c r="E2" s="2"/>
      <c r="F2" s="2"/>
    </row>
    <row r="3" ht="15" customHeight="1" spans="4:4">
      <c r="D3" s="5" t="s">
        <v>2</v>
      </c>
    </row>
    <row r="4" s="15" customFormat="1" ht="26.1" customHeight="1" spans="1:6">
      <c r="A4" s="6" t="s">
        <v>62</v>
      </c>
      <c r="B4" s="6" t="s">
        <v>63</v>
      </c>
      <c r="C4" s="6" t="s">
        <v>64</v>
      </c>
      <c r="D4" s="6" t="s">
        <v>65</v>
      </c>
      <c r="E4" s="18" t="s">
        <v>66</v>
      </c>
      <c r="F4" s="18" t="s">
        <v>67</v>
      </c>
    </row>
    <row r="5" s="16" customFormat="1" ht="26.1" customHeight="1" spans="1:6">
      <c r="A5" s="19">
        <v>1</v>
      </c>
      <c r="B5" s="20" t="s">
        <v>68</v>
      </c>
      <c r="C5" s="21" t="s">
        <v>69</v>
      </c>
      <c r="D5" s="22">
        <v>1000</v>
      </c>
      <c r="E5" s="22">
        <v>1000</v>
      </c>
      <c r="F5" s="23"/>
    </row>
    <row r="6" s="16" customFormat="1" ht="26.1" customHeight="1" spans="1:6">
      <c r="A6" s="19">
        <v>2</v>
      </c>
      <c r="B6" s="20" t="s">
        <v>68</v>
      </c>
      <c r="C6" s="21" t="s">
        <v>70</v>
      </c>
      <c r="D6" s="22">
        <v>340</v>
      </c>
      <c r="E6" s="22">
        <v>250</v>
      </c>
      <c r="F6" s="23">
        <f t="shared" ref="F6:F11" si="0">D6-E6</f>
        <v>90</v>
      </c>
    </row>
    <row r="7" s="16" customFormat="1" ht="26.1" customHeight="1" spans="1:6">
      <c r="A7" s="19">
        <v>3</v>
      </c>
      <c r="B7" s="20" t="s">
        <v>68</v>
      </c>
      <c r="C7" s="21" t="s">
        <v>71</v>
      </c>
      <c r="D7" s="22">
        <v>1000</v>
      </c>
      <c r="E7" s="22">
        <v>180</v>
      </c>
      <c r="F7" s="23">
        <f t="shared" si="0"/>
        <v>820</v>
      </c>
    </row>
    <row r="8" s="16" customFormat="1" ht="26.1" customHeight="1" spans="1:6">
      <c r="A8" s="19">
        <v>4</v>
      </c>
      <c r="B8" s="20" t="s">
        <v>68</v>
      </c>
      <c r="C8" s="21" t="s">
        <v>72</v>
      </c>
      <c r="D8" s="24">
        <v>499</v>
      </c>
      <c r="E8" s="24">
        <v>499</v>
      </c>
      <c r="F8" s="23"/>
    </row>
    <row r="9" s="16" customFormat="1" ht="26.1" customHeight="1" spans="1:6">
      <c r="A9" s="19">
        <v>5</v>
      </c>
      <c r="B9" s="20" t="s">
        <v>68</v>
      </c>
      <c r="C9" s="21" t="s">
        <v>73</v>
      </c>
      <c r="D9" s="22">
        <v>1000</v>
      </c>
      <c r="E9" s="22">
        <v>650</v>
      </c>
      <c r="F9" s="23">
        <f t="shared" si="0"/>
        <v>350</v>
      </c>
    </row>
    <row r="10" s="16" customFormat="1" ht="26.1" customHeight="1" spans="1:6">
      <c r="A10" s="19">
        <v>6</v>
      </c>
      <c r="B10" s="20" t="s">
        <v>68</v>
      </c>
      <c r="C10" s="21" t="s">
        <v>74</v>
      </c>
      <c r="D10" s="22">
        <v>500</v>
      </c>
      <c r="E10" s="22">
        <v>500</v>
      </c>
      <c r="F10" s="23"/>
    </row>
    <row r="11" ht="26.1" customHeight="1" spans="1:6">
      <c r="A11" s="6">
        <v>7</v>
      </c>
      <c r="B11" s="20" t="s">
        <v>75</v>
      </c>
      <c r="C11" s="21" t="s">
        <v>76</v>
      </c>
      <c r="D11" s="22">
        <v>373</v>
      </c>
      <c r="E11" s="22">
        <v>120</v>
      </c>
      <c r="F11" s="25">
        <f t="shared" si="0"/>
        <v>253</v>
      </c>
    </row>
    <row r="12" ht="26.1" customHeight="1" spans="1:6">
      <c r="A12" s="6">
        <v>8</v>
      </c>
      <c r="B12" s="20" t="s">
        <v>77</v>
      </c>
      <c r="C12" s="21" t="s">
        <v>78</v>
      </c>
      <c r="D12" s="22">
        <v>4</v>
      </c>
      <c r="E12" s="22">
        <v>4</v>
      </c>
      <c r="F12" s="25"/>
    </row>
    <row r="13" ht="26.1" customHeight="1" spans="1:6">
      <c r="A13" s="26" t="s">
        <v>79</v>
      </c>
      <c r="B13" s="27"/>
      <c r="C13" s="28"/>
      <c r="D13" s="29">
        <f>SUM(D5:D12)</f>
        <v>4716</v>
      </c>
      <c r="E13" s="29">
        <f>SUM(E5:E12)</f>
        <v>3203</v>
      </c>
      <c r="F13" s="29">
        <f>SUM(F5:F12)</f>
        <v>1513</v>
      </c>
    </row>
    <row r="16" spans="1:2">
      <c r="A16" s="1"/>
      <c r="B16" s="1"/>
    </row>
    <row r="17" ht="22.5" spans="1:4">
      <c r="A17" s="2"/>
      <c r="B17" s="2"/>
      <c r="C17" s="3"/>
      <c r="D17" s="3"/>
    </row>
    <row r="18" spans="4:4">
      <c r="D18" s="5"/>
    </row>
  </sheetData>
  <mergeCells count="3">
    <mergeCell ref="A2:F2"/>
    <mergeCell ref="A13:C13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18" sqref="E18"/>
    </sheetView>
  </sheetViews>
  <sheetFormatPr defaultColWidth="9" defaultRowHeight="14.25" outlineLevelRow="7" outlineLevelCol="5"/>
  <cols>
    <col min="1" max="1" width="6.375" customWidth="1"/>
    <col min="2" max="2" width="20.375" customWidth="1"/>
    <col min="3" max="3" width="26.5" customWidth="1"/>
    <col min="4" max="4" width="51.5" customWidth="1"/>
    <col min="5" max="5" width="17.375" customWidth="1"/>
  </cols>
  <sheetData>
    <row r="1" spans="1:2">
      <c r="A1" s="1" t="s">
        <v>80</v>
      </c>
      <c r="B1" s="1"/>
    </row>
    <row r="2" ht="22.5" spans="1:6">
      <c r="A2" s="2" t="s">
        <v>81</v>
      </c>
      <c r="B2" s="2"/>
      <c r="C2" s="3"/>
      <c r="D2" s="3"/>
      <c r="E2" s="3"/>
      <c r="F2" s="4"/>
    </row>
    <row r="3" ht="15" customHeight="1" spans="5:5">
      <c r="E3" s="5" t="s">
        <v>2</v>
      </c>
    </row>
    <row r="4" ht="26.1" customHeight="1" spans="1:5">
      <c r="A4" s="6" t="s">
        <v>62</v>
      </c>
      <c r="B4" s="6" t="s">
        <v>82</v>
      </c>
      <c r="C4" s="6" t="s">
        <v>63</v>
      </c>
      <c r="D4" s="6" t="s">
        <v>64</v>
      </c>
      <c r="E4" s="6" t="s">
        <v>65</v>
      </c>
    </row>
    <row r="5" ht="26.1" customHeight="1" spans="1:5">
      <c r="A5" s="7">
        <v>1</v>
      </c>
      <c r="B5" s="8" t="s">
        <v>83</v>
      </c>
      <c r="C5" s="8" t="s">
        <v>84</v>
      </c>
      <c r="D5" s="8" t="s">
        <v>85</v>
      </c>
      <c r="E5" s="9">
        <v>20000</v>
      </c>
    </row>
    <row r="6" ht="26.1" customHeight="1" spans="1:5">
      <c r="A6" s="7">
        <v>2</v>
      </c>
      <c r="B6" s="8" t="s">
        <v>86</v>
      </c>
      <c r="C6" s="10" t="s">
        <v>87</v>
      </c>
      <c r="D6" s="8" t="s">
        <v>88</v>
      </c>
      <c r="E6" s="9">
        <v>4000</v>
      </c>
    </row>
    <row r="7" ht="26.1" customHeight="1" spans="1:5">
      <c r="A7" s="7">
        <v>3</v>
      </c>
      <c r="B7" s="8" t="s">
        <v>89</v>
      </c>
      <c r="C7" s="10" t="s">
        <v>90</v>
      </c>
      <c r="D7" s="8" t="s">
        <v>91</v>
      </c>
      <c r="E7" s="9">
        <v>20000</v>
      </c>
    </row>
    <row r="8" ht="26.1" customHeight="1" spans="1:5">
      <c r="A8" s="11" t="s">
        <v>79</v>
      </c>
      <c r="B8" s="12"/>
      <c r="C8" s="12"/>
      <c r="D8" s="13"/>
      <c r="E8" s="14">
        <f>SUM(E5:E7)</f>
        <v>44000</v>
      </c>
    </row>
  </sheetData>
  <mergeCells count="2">
    <mergeCell ref="A2:E2"/>
    <mergeCell ref="A8:D8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一般公共预算收支调整表</vt:lpstr>
      <vt:lpstr>政府性基金预算收支调整表</vt:lpstr>
      <vt:lpstr>国有资本经营收支预算</vt:lpstr>
      <vt:lpstr>一般债券</vt:lpstr>
      <vt:lpstr>专项债券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Administrator</cp:lastModifiedBy>
  <dcterms:created xsi:type="dcterms:W3CDTF">2018-09-11T03:23:00Z</dcterms:created>
  <cp:lastPrinted>2020-12-17T03:32:00Z</cp:lastPrinted>
  <dcterms:modified xsi:type="dcterms:W3CDTF">2021-12-16T09:37:41Z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true</vt:bool>
  </property>
</Properties>
</file>